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46108620-2A51-46D0-9763-A746130A79D0}" xr6:coauthVersionLast="47" xr6:coauthVersionMax="47" xr10:uidLastSave="{00000000-0000-0000-0000-000000000000}"/>
  <bookViews>
    <workbookView xWindow="-120" yWindow="-120" windowWidth="20730" windowHeight="1116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2" l="1"/>
  <c r="D71" i="2"/>
  <c r="E71" i="2"/>
  <c r="F71" i="2"/>
  <c r="G71" i="2"/>
  <c r="H71" i="2"/>
  <c r="I71" i="2"/>
  <c r="J71" i="2"/>
  <c r="K71" i="2"/>
  <c r="L71" i="2"/>
  <c r="M71" i="2"/>
  <c r="B71" i="2"/>
  <c r="B55" i="2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H64" i="2"/>
  <c r="I64" i="2"/>
  <c r="J64" i="2"/>
  <c r="K64" i="2"/>
  <c r="L64" i="2"/>
  <c r="M64" i="2"/>
  <c r="B65" i="2"/>
  <c r="C65" i="2"/>
  <c r="D65" i="2"/>
  <c r="E65" i="2"/>
  <c r="F65" i="2"/>
  <c r="G65" i="2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8" i="2"/>
  <c r="C68" i="2"/>
  <c r="D68" i="2"/>
  <c r="E68" i="2"/>
  <c r="F68" i="2"/>
  <c r="G68" i="2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C54" i="2"/>
  <c r="D54" i="2"/>
  <c r="E54" i="2"/>
  <c r="F54" i="2"/>
  <c r="G54" i="2"/>
  <c r="H54" i="2"/>
  <c r="I54" i="2"/>
  <c r="J54" i="2"/>
  <c r="K54" i="2"/>
  <c r="L54" i="2"/>
  <c r="M54" i="2"/>
  <c r="B54" i="2"/>
  <c r="M47" i="2"/>
  <c r="L47" i="2"/>
  <c r="K47" i="2"/>
  <c r="M46" i="2"/>
  <c r="L46" i="2"/>
  <c r="K46" i="2"/>
  <c r="M45" i="2"/>
  <c r="L45" i="2"/>
  <c r="K45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L48" i="2" s="1"/>
  <c r="K35" i="2"/>
  <c r="M34" i="2"/>
  <c r="L34" i="2"/>
  <c r="K34" i="2"/>
  <c r="M33" i="2"/>
  <c r="L33" i="2"/>
  <c r="K33" i="2"/>
  <c r="M32" i="2"/>
  <c r="M48" i="2" s="1"/>
  <c r="L32" i="2"/>
  <c r="K32" i="2"/>
  <c r="M31" i="2"/>
  <c r="L31" i="2"/>
  <c r="K31" i="2"/>
  <c r="K48" i="2"/>
  <c r="L25" i="2"/>
  <c r="M25" i="2"/>
  <c r="N25" i="2"/>
  <c r="O25" i="2"/>
  <c r="P25" i="2"/>
  <c r="K25" i="2"/>
  <c r="K20" i="2"/>
  <c r="L20" i="2"/>
  <c r="M20" i="2"/>
  <c r="K21" i="2"/>
  <c r="L21" i="2"/>
  <c r="M21" i="2"/>
  <c r="K22" i="2"/>
  <c r="N22" i="2" s="1"/>
  <c r="P22" i="2" s="1"/>
  <c r="L22" i="2"/>
  <c r="M22" i="2"/>
  <c r="K23" i="2"/>
  <c r="L23" i="2"/>
  <c r="M23" i="2"/>
  <c r="K24" i="2"/>
  <c r="N24" i="2" s="1"/>
  <c r="P24" i="2" s="1"/>
  <c r="L24" i="2"/>
  <c r="M24" i="2"/>
  <c r="K9" i="2"/>
  <c r="N9" i="2" s="1"/>
  <c r="P9" i="2" s="1"/>
  <c r="L9" i="2"/>
  <c r="M9" i="2"/>
  <c r="K10" i="2"/>
  <c r="L10" i="2"/>
  <c r="M10" i="2"/>
  <c r="K11" i="2"/>
  <c r="L11" i="2"/>
  <c r="M11" i="2"/>
  <c r="N11" i="2" s="1"/>
  <c r="P11" i="2" s="1"/>
  <c r="K12" i="2"/>
  <c r="N12" i="2" s="1"/>
  <c r="P12" i="2" s="1"/>
  <c r="L12" i="2"/>
  <c r="M12" i="2"/>
  <c r="K13" i="2"/>
  <c r="L13" i="2"/>
  <c r="M13" i="2"/>
  <c r="K14" i="2"/>
  <c r="N14" i="2" s="1"/>
  <c r="P14" i="2" s="1"/>
  <c r="L14" i="2"/>
  <c r="M14" i="2"/>
  <c r="K15" i="2"/>
  <c r="L15" i="2"/>
  <c r="M15" i="2"/>
  <c r="K16" i="2"/>
  <c r="N16" i="2" s="1"/>
  <c r="P16" i="2" s="1"/>
  <c r="L16" i="2"/>
  <c r="M16" i="2"/>
  <c r="K17" i="2"/>
  <c r="N17" i="2" s="1"/>
  <c r="P17" i="2" s="1"/>
  <c r="L17" i="2"/>
  <c r="M17" i="2"/>
  <c r="K18" i="2"/>
  <c r="L18" i="2"/>
  <c r="M18" i="2"/>
  <c r="K19" i="2"/>
  <c r="L19" i="2"/>
  <c r="M19" i="2"/>
  <c r="N19" i="2" s="1"/>
  <c r="P19" i="2" s="1"/>
  <c r="L8" i="2"/>
  <c r="N8" i="2" s="1"/>
  <c r="P8" i="2" s="1"/>
  <c r="M8" i="2"/>
  <c r="K8" i="2"/>
  <c r="Q8" i="1"/>
  <c r="N10" i="2"/>
  <c r="P10" i="2" s="1"/>
  <c r="N13" i="2"/>
  <c r="P13" i="2" s="1"/>
  <c r="N15" i="2"/>
  <c r="P15" i="2" s="1"/>
  <c r="N18" i="2"/>
  <c r="P18" i="2" s="1"/>
  <c r="N20" i="2"/>
  <c r="P20" i="2" s="1"/>
  <c r="N21" i="2"/>
  <c r="P21" i="2" s="1"/>
  <c r="N23" i="2"/>
  <c r="P23" i="2" s="1"/>
  <c r="Q9" i="1" l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R8" i="1"/>
  <c r="B21" i="4"/>
  <c r="K32" i="3" l="1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<sst xmlns="http://schemas.openxmlformats.org/spreadsheetml/2006/main" count="356" uniqueCount="66">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</sst>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0" fillId="0" borderId="0" xfId="0" applyNumberFormat="1" applyAlignment="1">
      <alignment horizontal="center"/>
    </xf>
    <xf numFmtId="164" fontId="15" fillId="0" borderId="0" xfId="0" applyNumberFormat="1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6.2803917856169784</c:v>
                </c:pt>
                <c:pt idx="1">
                  <c:v>4.3007767051825114</c:v>
                </c:pt>
                <c:pt idx="2">
                  <c:v>4.7785015216540776</c:v>
                </c:pt>
                <c:pt idx="3">
                  <c:v>13.942566826552767</c:v>
                </c:pt>
                <c:pt idx="4">
                  <c:v>10.475957677130985</c:v>
                </c:pt>
                <c:pt idx="5">
                  <c:v>5.4680104302298957</c:v>
                </c:pt>
                <c:pt idx="6">
                  <c:v>2.5737701597931535</c:v>
                </c:pt>
                <c:pt idx="7">
                  <c:v>5.7012181602802467</c:v>
                </c:pt>
                <c:pt idx="8">
                  <c:v>15.700277337304911</c:v>
                </c:pt>
                <c:pt idx="9">
                  <c:v>8.6626192657045333</c:v>
                </c:pt>
                <c:pt idx="10">
                  <c:v>1.9919468434756629</c:v>
                </c:pt>
                <c:pt idx="11">
                  <c:v>3.3095935075443856</c:v>
                </c:pt>
                <c:pt idx="12">
                  <c:v>6.5535307814299628</c:v>
                </c:pt>
                <c:pt idx="13">
                  <c:v>5.0932488985849256</c:v>
                </c:pt>
                <c:pt idx="14">
                  <c:v>7.0824517941206606</c:v>
                </c:pt>
                <c:pt idx="15">
                  <c:v>3.5791937390387192</c:v>
                </c:pt>
                <c:pt idx="16">
                  <c:v>5.6340673271045594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1.9395327573228909</c:v>
                </c:pt>
                <c:pt idx="1">
                  <c:v>2.4899233556319804</c:v>
                </c:pt>
                <c:pt idx="2">
                  <c:v>2.8870113359993388</c:v>
                </c:pt>
                <c:pt idx="3">
                  <c:v>6.6312208077507071</c:v>
                </c:pt>
                <c:pt idx="4">
                  <c:v>2.8027781504604827</c:v>
                </c:pt>
                <c:pt idx="5">
                  <c:v>2.9048805410596321</c:v>
                </c:pt>
                <c:pt idx="6">
                  <c:v>2.4893842529146895</c:v>
                </c:pt>
                <c:pt idx="7">
                  <c:v>2.4851463775580562</c:v>
                </c:pt>
                <c:pt idx="8">
                  <c:v>3.0963722080936855</c:v>
                </c:pt>
                <c:pt idx="9">
                  <c:v>2.416104693155686</c:v>
                </c:pt>
                <c:pt idx="10">
                  <c:v>0.85369150434671259</c:v>
                </c:pt>
                <c:pt idx="11">
                  <c:v>2.6402375172545098</c:v>
                </c:pt>
                <c:pt idx="12">
                  <c:v>2.5947237256792839</c:v>
                </c:pt>
                <c:pt idx="13">
                  <c:v>2.8078167005019461</c:v>
                </c:pt>
                <c:pt idx="14">
                  <c:v>1.0548332459328644</c:v>
                </c:pt>
                <c:pt idx="15">
                  <c:v>0.99673749694749136</c:v>
                </c:pt>
                <c:pt idx="16">
                  <c:v>5.6340673271045594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Tercer trimestre de 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25977</xdr:rowOff>
    </xdr:from>
    <xdr:to>
      <xdr:col>11</xdr:col>
      <xdr:colOff>587952</xdr:colOff>
      <xdr:row>3</xdr:row>
      <xdr:rowOff>159327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25977" y="25977"/>
          <a:ext cx="12935816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381000</xdr:colOff>
      <xdr:row>6</xdr:row>
      <xdr:rowOff>638175</xdr:rowOff>
    </xdr:from>
    <xdr:to>
      <xdr:col>23</xdr:col>
      <xdr:colOff>561975</xdr:colOff>
      <xdr:row>22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733425</xdr:colOff>
      <xdr:row>6</xdr:row>
      <xdr:rowOff>466725</xdr:rowOff>
    </xdr:from>
    <xdr:to>
      <xdr:col>26</xdr:col>
      <xdr:colOff>152400</xdr:colOff>
      <xdr:row>23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 3T 2021 y 3T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2022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zoomScale="110" zoomScaleNormal="110"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31" t="s">
        <v>0</v>
      </c>
      <c r="C7" s="32" t="s">
        <v>25</v>
      </c>
      <c r="D7" s="32" t="s">
        <v>26</v>
      </c>
      <c r="E7" s="33"/>
      <c r="F7" s="31" t="s">
        <v>1</v>
      </c>
      <c r="G7" s="32" t="s">
        <v>35</v>
      </c>
      <c r="H7" s="32" t="s">
        <v>29</v>
      </c>
      <c r="I7" s="33"/>
      <c r="J7" s="31" t="s">
        <v>2</v>
      </c>
      <c r="K7" s="32" t="s">
        <v>35</v>
      </c>
      <c r="L7" s="32" t="s">
        <v>29</v>
      </c>
      <c r="M7" s="33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2415</v>
      </c>
      <c r="C9" s="5">
        <v>172</v>
      </c>
      <c r="D9" s="5">
        <v>196</v>
      </c>
      <c r="E9" s="5">
        <v>2783</v>
      </c>
      <c r="F9" s="5">
        <v>155</v>
      </c>
      <c r="G9" s="5">
        <v>18</v>
      </c>
      <c r="H9" s="5">
        <v>20</v>
      </c>
      <c r="I9" s="5">
        <v>193</v>
      </c>
      <c r="J9" s="5">
        <v>2570</v>
      </c>
      <c r="K9" s="5">
        <v>190</v>
      </c>
      <c r="L9" s="5">
        <v>216</v>
      </c>
      <c r="M9" s="5">
        <v>2976</v>
      </c>
      <c r="N9" s="24"/>
      <c r="O9" s="24"/>
      <c r="P9" s="24"/>
      <c r="Q9" s="24"/>
    </row>
    <row r="10" spans="1:17" ht="33" customHeight="1" thickBot="1" x14ac:dyDescent="0.3">
      <c r="A10" s="9" t="s">
        <v>37</v>
      </c>
      <c r="B10" s="5">
        <v>34</v>
      </c>
      <c r="C10" s="5">
        <v>0</v>
      </c>
      <c r="D10" s="5">
        <v>1</v>
      </c>
      <c r="E10" s="5">
        <v>35</v>
      </c>
      <c r="F10" s="5">
        <v>2</v>
      </c>
      <c r="G10" s="5">
        <v>0</v>
      </c>
      <c r="H10" s="5">
        <v>0</v>
      </c>
      <c r="I10" s="5">
        <v>2</v>
      </c>
      <c r="J10" s="5">
        <v>36</v>
      </c>
      <c r="K10" s="5">
        <v>0</v>
      </c>
      <c r="L10" s="5">
        <v>1</v>
      </c>
      <c r="M10" s="5">
        <v>37</v>
      </c>
      <c r="N10" s="24"/>
      <c r="O10" s="24"/>
      <c r="P10" s="24"/>
      <c r="Q10" s="24"/>
    </row>
    <row r="11" spans="1:17" ht="64.5" customHeight="1" thickBot="1" x14ac:dyDescent="0.3">
      <c r="A11" s="9" t="s">
        <v>38</v>
      </c>
      <c r="B11" s="5">
        <v>1</v>
      </c>
      <c r="C11" s="5">
        <v>0</v>
      </c>
      <c r="D11" s="5">
        <v>11</v>
      </c>
      <c r="E11" s="5">
        <v>12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0</v>
      </c>
      <c r="L11" s="5">
        <v>11</v>
      </c>
      <c r="M11" s="5">
        <v>12</v>
      </c>
      <c r="N11" s="24"/>
      <c r="O11" s="24"/>
      <c r="P11" s="24"/>
      <c r="Q11" s="24"/>
    </row>
    <row r="12" spans="1:17" ht="45.75" customHeight="1" thickBot="1" x14ac:dyDescent="0.3">
      <c r="A12" s="9" t="s">
        <v>39</v>
      </c>
      <c r="B12" s="5">
        <v>9</v>
      </c>
      <c r="C12" s="5">
        <v>0</v>
      </c>
      <c r="D12" s="5">
        <v>1</v>
      </c>
      <c r="E12" s="5">
        <v>10</v>
      </c>
      <c r="F12" s="5">
        <v>0</v>
      </c>
      <c r="G12" s="5">
        <v>0</v>
      </c>
      <c r="H12" s="5">
        <v>0</v>
      </c>
      <c r="I12" s="5">
        <v>0</v>
      </c>
      <c r="J12" s="5">
        <v>9</v>
      </c>
      <c r="K12" s="5">
        <v>0</v>
      </c>
      <c r="L12" s="5">
        <v>1</v>
      </c>
      <c r="M12" s="5">
        <v>10</v>
      </c>
      <c r="N12" s="24"/>
      <c r="O12" s="24"/>
      <c r="P12" s="24"/>
      <c r="Q12" s="24"/>
    </row>
    <row r="13" spans="1:17" ht="46.5" customHeight="1" thickBot="1" x14ac:dyDescent="0.3">
      <c r="A13" s="9" t="s">
        <v>52</v>
      </c>
      <c r="B13" s="5">
        <v>7</v>
      </c>
      <c r="C13" s="5">
        <v>1</v>
      </c>
      <c r="D13" s="5">
        <v>1</v>
      </c>
      <c r="E13" s="5">
        <v>9</v>
      </c>
      <c r="F13" s="5">
        <v>0</v>
      </c>
      <c r="G13" s="5">
        <v>0</v>
      </c>
      <c r="H13" s="5">
        <v>0</v>
      </c>
      <c r="I13" s="5">
        <v>0</v>
      </c>
      <c r="J13" s="5">
        <v>7</v>
      </c>
      <c r="K13" s="5">
        <v>1</v>
      </c>
      <c r="L13" s="5">
        <v>1</v>
      </c>
      <c r="M13" s="5">
        <v>9</v>
      </c>
      <c r="N13" s="24"/>
      <c r="O13" s="24"/>
      <c r="P13" s="24"/>
      <c r="Q13" s="24"/>
    </row>
    <row r="14" spans="1:17" ht="26.25" thickBot="1" x14ac:dyDescent="0.3">
      <c r="A14" s="9" t="s">
        <v>31</v>
      </c>
      <c r="B14" s="5">
        <v>238</v>
      </c>
      <c r="C14" s="5">
        <v>15</v>
      </c>
      <c r="D14" s="5">
        <v>26</v>
      </c>
      <c r="E14" s="5">
        <v>279</v>
      </c>
      <c r="F14" s="5">
        <v>17</v>
      </c>
      <c r="G14" s="5">
        <v>0</v>
      </c>
      <c r="H14" s="5">
        <v>2</v>
      </c>
      <c r="I14" s="5">
        <v>19</v>
      </c>
      <c r="J14" s="5">
        <v>255</v>
      </c>
      <c r="K14" s="5">
        <v>15</v>
      </c>
      <c r="L14" s="5">
        <v>28</v>
      </c>
      <c r="M14" s="5">
        <v>298</v>
      </c>
      <c r="N14" s="24"/>
      <c r="O14" s="24"/>
      <c r="P14" s="24"/>
      <c r="Q14" s="24"/>
    </row>
    <row r="15" spans="1:17" ht="15.75" thickBot="1" x14ac:dyDescent="0.3">
      <c r="A15" s="9" t="s">
        <v>41</v>
      </c>
      <c r="B15" s="5">
        <v>444</v>
      </c>
      <c r="C15" s="5">
        <v>63</v>
      </c>
      <c r="D15" s="5">
        <v>53</v>
      </c>
      <c r="E15" s="5">
        <v>560</v>
      </c>
      <c r="F15" s="5">
        <v>24</v>
      </c>
      <c r="G15" s="5">
        <v>4</v>
      </c>
      <c r="H15" s="5">
        <v>2</v>
      </c>
      <c r="I15" s="5">
        <v>30</v>
      </c>
      <c r="J15" s="5">
        <v>468</v>
      </c>
      <c r="K15" s="5">
        <v>67</v>
      </c>
      <c r="L15" s="5">
        <v>55</v>
      </c>
      <c r="M15" s="5">
        <v>590</v>
      </c>
      <c r="N15" s="24"/>
      <c r="O15" s="24"/>
      <c r="P15" s="24"/>
      <c r="Q15" s="24"/>
    </row>
    <row r="16" spans="1:17" ht="15.75" thickBot="1" x14ac:dyDescent="0.3">
      <c r="A16" s="3" t="s">
        <v>23</v>
      </c>
      <c r="B16" s="6">
        <v>3148</v>
      </c>
      <c r="C16" s="6">
        <v>251</v>
      </c>
      <c r="D16" s="6">
        <v>289</v>
      </c>
      <c r="E16" s="6">
        <v>3688</v>
      </c>
      <c r="F16" s="6">
        <v>198</v>
      </c>
      <c r="G16" s="6">
        <v>22</v>
      </c>
      <c r="H16" s="6">
        <v>24</v>
      </c>
      <c r="I16" s="6">
        <v>244</v>
      </c>
      <c r="J16" s="6">
        <v>3346</v>
      </c>
      <c r="K16" s="6">
        <v>273</v>
      </c>
      <c r="L16" s="6">
        <v>313</v>
      </c>
      <c r="M16" s="6">
        <v>3932</v>
      </c>
      <c r="O16" s="24"/>
      <c r="P16" s="24"/>
      <c r="Q16" s="24"/>
    </row>
    <row r="17" spans="1:15" x14ac:dyDescent="0.25">
      <c r="B17" s="30"/>
      <c r="C17" s="30"/>
      <c r="D17" s="30"/>
      <c r="F17" s="30"/>
      <c r="G17" s="30"/>
      <c r="H17" s="30"/>
      <c r="J17" s="25"/>
    </row>
    <row r="18" spans="1:15" x14ac:dyDescent="0.25">
      <c r="J18" s="25"/>
      <c r="L18" s="24"/>
      <c r="M18" s="24"/>
    </row>
    <row r="19" spans="1:15" ht="15" customHeight="1" x14ac:dyDescent="0.25">
      <c r="B19" s="34" t="s">
        <v>0</v>
      </c>
      <c r="C19" s="35"/>
      <c r="D19" s="35"/>
      <c r="E19" s="34" t="s">
        <v>1</v>
      </c>
      <c r="F19" s="35"/>
      <c r="G19" s="35"/>
      <c r="H19" s="34" t="s">
        <v>2</v>
      </c>
      <c r="I19" s="35"/>
      <c r="J19" s="35"/>
      <c r="L19" s="24"/>
      <c r="M19" s="24"/>
    </row>
    <row r="20" spans="1:15" ht="63.7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0.86776859504132231</v>
      </c>
      <c r="C21" s="24">
        <f t="shared" ref="C21:D21" si="0">IF($E9=0,"-",(C9/$E9))</f>
        <v>6.1803808839381962E-2</v>
      </c>
      <c r="D21" s="24">
        <f t="shared" si="0"/>
        <v>7.0427596119295721E-2</v>
      </c>
      <c r="E21" s="24">
        <f>IF($I9=0,"-",(F9/$I9))</f>
        <v>0.80310880829015541</v>
      </c>
      <c r="F21" s="24">
        <f t="shared" ref="F21:G21" si="1">IF($I9=0,"-",(G9/$I9))</f>
        <v>9.3264248704663211E-2</v>
      </c>
      <c r="G21" s="24">
        <f t="shared" si="1"/>
        <v>0.10362694300518134</v>
      </c>
      <c r="H21" s="24">
        <f>IF($M9=0,"-",(J9/$M9))</f>
        <v>0.86357526881720426</v>
      </c>
      <c r="I21" s="24">
        <f t="shared" ref="I21:J21" si="2">IF($M9=0,"-",(K9/$M9))</f>
        <v>6.3844086021505375E-2</v>
      </c>
      <c r="J21" s="24">
        <f t="shared" si="2"/>
        <v>7.2580645161290328E-2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3">IF($E10=0,"-",(B10/$E10))</f>
        <v>0.97142857142857142</v>
      </c>
      <c r="C22" s="24">
        <f t="shared" si="3"/>
        <v>0</v>
      </c>
      <c r="D22" s="24">
        <f t="shared" si="3"/>
        <v>2.8571428571428571E-2</v>
      </c>
      <c r="E22" s="24">
        <f t="shared" ref="E22:G22" si="4">IF($I10=0,"-",(F10/$I10))</f>
        <v>1</v>
      </c>
      <c r="F22" s="24">
        <f t="shared" si="4"/>
        <v>0</v>
      </c>
      <c r="G22" s="24">
        <f t="shared" si="4"/>
        <v>0</v>
      </c>
      <c r="H22" s="24">
        <f t="shared" ref="H22:H28" si="5">IF($M10=0,"-",(J10/$M10))</f>
        <v>0.97297297297297303</v>
      </c>
      <c r="I22" s="24">
        <f t="shared" ref="I22:I28" si="6">IF($M10=0,"-",(K10/$M10))</f>
        <v>0</v>
      </c>
      <c r="J22" s="24">
        <f t="shared" ref="J22:J28" si="7">IF($M10=0,"-",(L10/$M10))</f>
        <v>2.7027027027027029E-2</v>
      </c>
    </row>
    <row r="23" spans="1:15" ht="51.75" thickBot="1" x14ac:dyDescent="0.3">
      <c r="A23" s="9" t="s">
        <v>38</v>
      </c>
      <c r="B23" s="24">
        <f t="shared" ref="B23:D24" si="8">IF($E11=0,"-",(B11/$E11))</f>
        <v>8.3333333333333329E-2</v>
      </c>
      <c r="C23" s="24">
        <f t="shared" si="8"/>
        <v>0</v>
      </c>
      <c r="D23" s="24">
        <f t="shared" si="8"/>
        <v>0.91666666666666663</v>
      </c>
      <c r="E23" s="24" t="str">
        <f t="shared" ref="E23:G23" si="9">IF($I11=0,"-",(F11/$I11))</f>
        <v>-</v>
      </c>
      <c r="F23" s="24" t="str">
        <f t="shared" si="9"/>
        <v>-</v>
      </c>
      <c r="G23" s="24" t="str">
        <f t="shared" si="9"/>
        <v>-</v>
      </c>
      <c r="H23" s="24">
        <f t="shared" si="5"/>
        <v>8.3333333333333329E-2</v>
      </c>
      <c r="I23" s="24">
        <f t="shared" si="6"/>
        <v>0</v>
      </c>
      <c r="J23" s="24">
        <f t="shared" si="7"/>
        <v>0.91666666666666663</v>
      </c>
    </row>
    <row r="24" spans="1:15" ht="26.25" thickBot="1" x14ac:dyDescent="0.3">
      <c r="A24" s="9" t="s">
        <v>39</v>
      </c>
      <c r="B24" s="24">
        <f>IF($E12=0,"-",(B12/$E12))</f>
        <v>0.9</v>
      </c>
      <c r="C24" s="24">
        <f t="shared" si="8"/>
        <v>0</v>
      </c>
      <c r="D24" s="24">
        <f t="shared" si="8"/>
        <v>0.1</v>
      </c>
      <c r="E24" s="24" t="str">
        <f t="shared" ref="E24:G24" si="10">IF($I12=0,"-",(F12/$I12))</f>
        <v>-</v>
      </c>
      <c r="F24" s="24" t="str">
        <f t="shared" si="10"/>
        <v>-</v>
      </c>
      <c r="G24" s="24" t="str">
        <f t="shared" si="10"/>
        <v>-</v>
      </c>
      <c r="H24" s="24">
        <f t="shared" si="5"/>
        <v>0.9</v>
      </c>
      <c r="I24" s="24">
        <f t="shared" si="6"/>
        <v>0</v>
      </c>
      <c r="J24" s="24">
        <f t="shared" si="7"/>
        <v>0.1</v>
      </c>
    </row>
    <row r="25" spans="1:15" ht="39" thickBot="1" x14ac:dyDescent="0.3">
      <c r="A25" s="9" t="s">
        <v>52</v>
      </c>
      <c r="B25" s="24">
        <f>IF($E13=0,"-",(B13/$E13))</f>
        <v>0.77777777777777779</v>
      </c>
      <c r="C25" s="24">
        <f t="shared" ref="C25:D25" si="11">IF($E13=0,"-",(C13/$E13))</f>
        <v>0.1111111111111111</v>
      </c>
      <c r="D25" s="24">
        <f t="shared" si="11"/>
        <v>0.1111111111111111</v>
      </c>
      <c r="E25" s="24" t="str">
        <f t="shared" ref="E25:G25" si="12">IF($I13=0,"-",(F13/$I13))</f>
        <v>-</v>
      </c>
      <c r="F25" s="24" t="str">
        <f t="shared" si="12"/>
        <v>-</v>
      </c>
      <c r="G25" s="24" t="str">
        <f t="shared" si="12"/>
        <v>-</v>
      </c>
      <c r="H25" s="24">
        <f t="shared" si="5"/>
        <v>0.77777777777777779</v>
      </c>
      <c r="I25" s="24">
        <f t="shared" si="6"/>
        <v>0.1111111111111111</v>
      </c>
      <c r="J25" s="24">
        <f t="shared" si="7"/>
        <v>0.1111111111111111</v>
      </c>
    </row>
    <row r="26" spans="1:15" ht="26.25" thickBot="1" x14ac:dyDescent="0.3">
      <c r="A26" s="9" t="s">
        <v>40</v>
      </c>
      <c r="B26" s="24">
        <f t="shared" ref="B26:D26" si="13">IF($E14=0,"-",(B14/$E14))</f>
        <v>0.8530465949820788</v>
      </c>
      <c r="C26" s="24">
        <f t="shared" si="13"/>
        <v>5.3763440860215055E-2</v>
      </c>
      <c r="D26" s="24">
        <f t="shared" si="13"/>
        <v>9.3189964157706098E-2</v>
      </c>
      <c r="E26" s="24">
        <f t="shared" ref="E26:G26" si="14">IF($I14=0,"-",(F14/$I14))</f>
        <v>0.89473684210526316</v>
      </c>
      <c r="F26" s="24">
        <f t="shared" si="14"/>
        <v>0</v>
      </c>
      <c r="G26" s="24">
        <f t="shared" si="14"/>
        <v>0.10526315789473684</v>
      </c>
      <c r="H26" s="24">
        <f t="shared" si="5"/>
        <v>0.85570469798657722</v>
      </c>
      <c r="I26" s="24">
        <f t="shared" si="6"/>
        <v>5.0335570469798654E-2</v>
      </c>
      <c r="J26" s="24">
        <f t="shared" si="7"/>
        <v>9.3959731543624164E-2</v>
      </c>
    </row>
    <row r="27" spans="1:15" ht="15.75" thickBot="1" x14ac:dyDescent="0.3">
      <c r="A27" s="9" t="s">
        <v>41</v>
      </c>
      <c r="B27" s="24">
        <f t="shared" ref="B27:D28" si="15">IF($E15=0,"-",(B15/$E15))</f>
        <v>0.79285714285714282</v>
      </c>
      <c r="C27" s="24">
        <f t="shared" si="15"/>
        <v>0.1125</v>
      </c>
      <c r="D27" s="24">
        <f t="shared" si="15"/>
        <v>9.464285714285714E-2</v>
      </c>
      <c r="E27" s="24">
        <f t="shared" ref="E27:G27" si="16">IF($I15=0,"-",(F15/$I15))</f>
        <v>0.8</v>
      </c>
      <c r="F27" s="24">
        <f t="shared" si="16"/>
        <v>0.13333333333333333</v>
      </c>
      <c r="G27" s="24">
        <f t="shared" si="16"/>
        <v>6.6666666666666666E-2</v>
      </c>
      <c r="H27" s="24">
        <f t="shared" si="5"/>
        <v>0.79322033898305089</v>
      </c>
      <c r="I27" s="24">
        <f t="shared" si="6"/>
        <v>0.11355932203389831</v>
      </c>
      <c r="J27" s="24">
        <f t="shared" si="7"/>
        <v>9.3220338983050849E-2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0.8535791757049892</v>
      </c>
      <c r="C28" s="7">
        <f t="shared" si="15"/>
        <v>6.8058568329718003E-2</v>
      </c>
      <c r="D28" s="7">
        <f t="shared" si="15"/>
        <v>7.8362255965292837E-2</v>
      </c>
      <c r="E28" s="7">
        <f t="shared" ref="E28:G28" si="17">IF($I16=0,"-",(F16/$I16))</f>
        <v>0.81147540983606559</v>
      </c>
      <c r="F28" s="7">
        <f t="shared" si="17"/>
        <v>9.0163934426229511E-2</v>
      </c>
      <c r="G28" s="7">
        <f t="shared" si="17"/>
        <v>9.8360655737704916E-2</v>
      </c>
      <c r="H28" s="7">
        <f t="shared" si="5"/>
        <v>0.8509664292980671</v>
      </c>
      <c r="I28" s="7">
        <f t="shared" si="6"/>
        <v>6.9430315361139375E-2</v>
      </c>
      <c r="J28" s="7">
        <f t="shared" si="7"/>
        <v>7.9603255340793488E-2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5:P74"/>
  <sheetViews>
    <sheetView workbookViewId="0">
      <selection activeCell="P7" sqref="P7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28515625" hidden="1" customWidth="1"/>
    <col min="15" max="15" width="14" hidden="1" customWidth="1"/>
    <col min="16" max="16" width="0.140625" customWidth="1"/>
  </cols>
  <sheetData>
    <row r="5" spans="1:16" x14ac:dyDescent="0.25">
      <c r="A5" s="34" t="s">
        <v>34</v>
      </c>
      <c r="B5" s="31" t="s">
        <v>33</v>
      </c>
      <c r="C5" s="32"/>
      <c r="D5" s="32"/>
      <c r="E5" s="33"/>
      <c r="F5" s="33"/>
      <c r="G5" s="33"/>
      <c r="H5" s="33"/>
      <c r="I5" s="33"/>
      <c r="J5" s="33"/>
      <c r="K5" s="33"/>
      <c r="L5" s="33"/>
      <c r="M5" s="33"/>
    </row>
    <row r="6" spans="1:16" ht="24.75" customHeight="1" x14ac:dyDescent="0.25">
      <c r="A6" s="33"/>
      <c r="B6" s="34" t="s">
        <v>30</v>
      </c>
      <c r="C6" s="35"/>
      <c r="D6" s="35"/>
      <c r="E6" s="34" t="s">
        <v>31</v>
      </c>
      <c r="F6" s="35"/>
      <c r="G6" s="35"/>
      <c r="H6" s="34" t="s">
        <v>32</v>
      </c>
      <c r="I6" s="35"/>
      <c r="J6" s="35"/>
      <c r="K6" s="34" t="s">
        <v>2</v>
      </c>
      <c r="L6" s="35"/>
      <c r="M6" s="35"/>
    </row>
    <row r="7" spans="1:16" ht="51" x14ac:dyDescent="0.25">
      <c r="A7" s="33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6" ht="15.75" thickBot="1" x14ac:dyDescent="0.3">
      <c r="A8" s="2" t="s">
        <v>3</v>
      </c>
      <c r="B8" s="25">
        <v>373</v>
      </c>
      <c r="C8" s="25">
        <v>40</v>
      </c>
      <c r="D8" s="25">
        <v>37</v>
      </c>
      <c r="E8" s="25">
        <v>21</v>
      </c>
      <c r="F8" s="25">
        <v>0</v>
      </c>
      <c r="G8" s="25">
        <v>5</v>
      </c>
      <c r="H8" s="25">
        <v>53</v>
      </c>
      <c r="I8" s="25">
        <v>2</v>
      </c>
      <c r="J8" s="25">
        <v>13</v>
      </c>
      <c r="K8" s="25">
        <f>+B8+E8+H8</f>
        <v>447</v>
      </c>
      <c r="L8" s="25">
        <f t="shared" ref="L8:M8" si="0">+C8+F8+I8</f>
        <v>42</v>
      </c>
      <c r="M8" s="25">
        <f t="shared" si="0"/>
        <v>55</v>
      </c>
      <c r="N8">
        <f>+K8+L8+M8</f>
        <v>544</v>
      </c>
      <c r="O8">
        <v>8661880</v>
      </c>
      <c r="P8" s="28">
        <f t="shared" ref="P8:P24" si="1">+N8/O8*100000</f>
        <v>6.2803917856169784</v>
      </c>
    </row>
    <row r="9" spans="1:16" ht="15.75" thickBot="1" x14ac:dyDescent="0.3">
      <c r="A9" s="2" t="s">
        <v>4</v>
      </c>
      <c r="B9" s="25">
        <v>30</v>
      </c>
      <c r="C9" s="25">
        <v>5</v>
      </c>
      <c r="D9" s="25">
        <v>2</v>
      </c>
      <c r="E9" s="25">
        <v>3</v>
      </c>
      <c r="F9" s="25">
        <v>2</v>
      </c>
      <c r="G9" s="25">
        <v>0</v>
      </c>
      <c r="H9" s="25">
        <v>11</v>
      </c>
      <c r="I9" s="25">
        <v>0</v>
      </c>
      <c r="J9" s="25">
        <v>4</v>
      </c>
      <c r="K9" s="25">
        <f t="shared" ref="K9:K19" si="2">+B9+E9+H9</f>
        <v>44</v>
      </c>
      <c r="L9" s="25">
        <f t="shared" ref="L9:L20" si="3">+C9+F9+I9</f>
        <v>7</v>
      </c>
      <c r="M9" s="25">
        <f t="shared" ref="M9:M20" si="4">+D9+G9+J9</f>
        <v>6</v>
      </c>
      <c r="N9">
        <f t="shared" ref="N9:N24" si="5">+K9+L9+M9</f>
        <v>57</v>
      </c>
      <c r="O9">
        <v>1325342</v>
      </c>
      <c r="P9" s="28">
        <f t="shared" si="1"/>
        <v>4.3007767051825114</v>
      </c>
    </row>
    <row r="10" spans="1:16" ht="15.75" thickBot="1" x14ac:dyDescent="0.3">
      <c r="A10" s="2" t="s">
        <v>5</v>
      </c>
      <c r="B10" s="25">
        <v>38</v>
      </c>
      <c r="C10" s="25">
        <v>3</v>
      </c>
      <c r="D10" s="25">
        <v>3</v>
      </c>
      <c r="E10" s="25">
        <v>1</v>
      </c>
      <c r="F10" s="25">
        <v>0</v>
      </c>
      <c r="G10" s="25">
        <v>0</v>
      </c>
      <c r="H10" s="25">
        <v>3</v>
      </c>
      <c r="I10" s="25">
        <v>0</v>
      </c>
      <c r="J10" s="25">
        <v>0</v>
      </c>
      <c r="K10" s="25">
        <f t="shared" si="2"/>
        <v>42</v>
      </c>
      <c r="L10" s="25">
        <f t="shared" si="3"/>
        <v>3</v>
      </c>
      <c r="M10" s="25">
        <f t="shared" si="4"/>
        <v>3</v>
      </c>
      <c r="N10">
        <f t="shared" si="5"/>
        <v>48</v>
      </c>
      <c r="O10">
        <v>1004499</v>
      </c>
      <c r="P10" s="28">
        <f t="shared" si="1"/>
        <v>4.7785015216540776</v>
      </c>
    </row>
    <row r="11" spans="1:16" ht="15.75" thickBot="1" x14ac:dyDescent="0.3">
      <c r="A11" s="2" t="s">
        <v>6</v>
      </c>
      <c r="B11" s="25">
        <v>124</v>
      </c>
      <c r="C11" s="25">
        <v>16</v>
      </c>
      <c r="D11" s="25">
        <v>9</v>
      </c>
      <c r="E11" s="25">
        <v>6</v>
      </c>
      <c r="F11" s="25">
        <v>0</v>
      </c>
      <c r="G11" s="25">
        <v>0</v>
      </c>
      <c r="H11" s="25">
        <v>7</v>
      </c>
      <c r="I11" s="25">
        <v>0</v>
      </c>
      <c r="J11" s="25">
        <v>2</v>
      </c>
      <c r="K11" s="25">
        <f t="shared" si="2"/>
        <v>137</v>
      </c>
      <c r="L11" s="25">
        <f t="shared" si="3"/>
        <v>16</v>
      </c>
      <c r="M11" s="25">
        <f t="shared" si="4"/>
        <v>11</v>
      </c>
      <c r="N11">
        <f t="shared" si="5"/>
        <v>164</v>
      </c>
      <c r="O11">
        <v>1176254</v>
      </c>
      <c r="P11" s="28">
        <f t="shared" si="1"/>
        <v>13.942566826552767</v>
      </c>
    </row>
    <row r="12" spans="1:16" ht="15.75" thickBot="1" x14ac:dyDescent="0.3">
      <c r="A12" s="2" t="s">
        <v>7</v>
      </c>
      <c r="B12" s="25">
        <v>146</v>
      </c>
      <c r="C12" s="25">
        <v>6</v>
      </c>
      <c r="D12" s="25">
        <v>12</v>
      </c>
      <c r="E12" s="25">
        <v>9</v>
      </c>
      <c r="F12" s="25">
        <v>0</v>
      </c>
      <c r="G12" s="25">
        <v>5</v>
      </c>
      <c r="H12" s="25">
        <v>38</v>
      </c>
      <c r="I12" s="25">
        <v>0</v>
      </c>
      <c r="J12" s="25">
        <v>12</v>
      </c>
      <c r="K12" s="25">
        <f t="shared" si="2"/>
        <v>193</v>
      </c>
      <c r="L12" s="25">
        <f t="shared" si="3"/>
        <v>6</v>
      </c>
      <c r="M12" s="25">
        <f t="shared" si="4"/>
        <v>29</v>
      </c>
      <c r="N12">
        <f t="shared" si="5"/>
        <v>228</v>
      </c>
      <c r="O12">
        <v>2176412</v>
      </c>
      <c r="P12" s="28">
        <f t="shared" si="1"/>
        <v>10.475957677130985</v>
      </c>
    </row>
    <row r="13" spans="1:16" ht="15.75" thickBot="1" x14ac:dyDescent="0.3">
      <c r="A13" s="2" t="s">
        <v>8</v>
      </c>
      <c r="B13" s="25">
        <v>27</v>
      </c>
      <c r="C13" s="25">
        <v>1</v>
      </c>
      <c r="D13" s="25">
        <v>1</v>
      </c>
      <c r="E13" s="25">
        <v>0</v>
      </c>
      <c r="F13" s="25">
        <v>0</v>
      </c>
      <c r="G13" s="25">
        <v>0</v>
      </c>
      <c r="H13" s="25">
        <v>1</v>
      </c>
      <c r="I13" s="25">
        <v>0</v>
      </c>
      <c r="J13" s="25">
        <v>2</v>
      </c>
      <c r="K13" s="25">
        <f t="shared" si="2"/>
        <v>28</v>
      </c>
      <c r="L13" s="25">
        <f t="shared" si="3"/>
        <v>1</v>
      </c>
      <c r="M13" s="25">
        <f t="shared" si="4"/>
        <v>3</v>
      </c>
      <c r="N13">
        <f t="shared" si="5"/>
        <v>32</v>
      </c>
      <c r="O13">
        <v>585222</v>
      </c>
      <c r="P13" s="28">
        <f t="shared" si="1"/>
        <v>5.4680104302298957</v>
      </c>
    </row>
    <row r="14" spans="1:16" ht="15.75" thickBot="1" x14ac:dyDescent="0.3">
      <c r="A14" s="2" t="s">
        <v>9</v>
      </c>
      <c r="B14" s="25">
        <v>39</v>
      </c>
      <c r="C14" s="25">
        <v>7</v>
      </c>
      <c r="D14" s="25">
        <v>7</v>
      </c>
      <c r="E14" s="25">
        <v>2</v>
      </c>
      <c r="F14" s="25">
        <v>0</v>
      </c>
      <c r="G14" s="25">
        <v>0</v>
      </c>
      <c r="H14" s="25">
        <v>4</v>
      </c>
      <c r="I14" s="25">
        <v>0</v>
      </c>
      <c r="J14" s="25">
        <v>2</v>
      </c>
      <c r="K14" s="25">
        <f t="shared" si="2"/>
        <v>45</v>
      </c>
      <c r="L14" s="25">
        <f t="shared" si="3"/>
        <v>7</v>
      </c>
      <c r="M14" s="25">
        <f t="shared" si="4"/>
        <v>9</v>
      </c>
      <c r="N14">
        <f t="shared" si="5"/>
        <v>61</v>
      </c>
      <c r="O14">
        <v>2370064</v>
      </c>
      <c r="P14" s="28">
        <f t="shared" si="1"/>
        <v>2.5737701597931535</v>
      </c>
    </row>
    <row r="15" spans="1:16" ht="15.75" thickBot="1" x14ac:dyDescent="0.3">
      <c r="A15" s="2" t="s">
        <v>10</v>
      </c>
      <c r="B15" s="25">
        <v>97</v>
      </c>
      <c r="C15" s="25">
        <v>4</v>
      </c>
      <c r="D15" s="25">
        <v>11</v>
      </c>
      <c r="E15" s="25">
        <v>1</v>
      </c>
      <c r="F15" s="25">
        <v>0</v>
      </c>
      <c r="G15" s="25">
        <v>0</v>
      </c>
      <c r="H15" s="25">
        <v>3</v>
      </c>
      <c r="I15" s="25">
        <v>0</v>
      </c>
      <c r="J15" s="25">
        <v>1</v>
      </c>
      <c r="K15" s="25">
        <f t="shared" si="2"/>
        <v>101</v>
      </c>
      <c r="L15" s="25">
        <f t="shared" si="3"/>
        <v>4</v>
      </c>
      <c r="M15" s="25">
        <f t="shared" si="4"/>
        <v>12</v>
      </c>
      <c r="N15">
        <f t="shared" si="5"/>
        <v>117</v>
      </c>
      <c r="O15">
        <v>2052193</v>
      </c>
      <c r="P15" s="28">
        <f t="shared" si="1"/>
        <v>5.7012181602802467</v>
      </c>
    </row>
    <row r="16" spans="1:16" ht="15.75" thickBot="1" x14ac:dyDescent="0.3">
      <c r="A16" s="2" t="s">
        <v>11</v>
      </c>
      <c r="B16" s="25">
        <v>666</v>
      </c>
      <c r="C16" s="25">
        <v>45</v>
      </c>
      <c r="D16" s="25">
        <v>44</v>
      </c>
      <c r="E16" s="25">
        <v>141</v>
      </c>
      <c r="F16" s="25">
        <v>7</v>
      </c>
      <c r="G16" s="25">
        <v>14</v>
      </c>
      <c r="H16" s="25">
        <v>246</v>
      </c>
      <c r="I16" s="25">
        <v>38</v>
      </c>
      <c r="J16" s="25">
        <v>21</v>
      </c>
      <c r="K16" s="25">
        <f t="shared" si="2"/>
        <v>1053</v>
      </c>
      <c r="L16" s="25">
        <f t="shared" si="3"/>
        <v>90</v>
      </c>
      <c r="M16" s="25">
        <f t="shared" si="4"/>
        <v>79</v>
      </c>
      <c r="N16">
        <f t="shared" si="5"/>
        <v>1222</v>
      </c>
      <c r="O16">
        <v>7783302</v>
      </c>
      <c r="P16" s="28">
        <f t="shared" si="1"/>
        <v>15.700277337304911</v>
      </c>
    </row>
    <row r="17" spans="1:16" ht="15.75" thickBot="1" x14ac:dyDescent="0.3">
      <c r="A17" s="2" t="s">
        <v>24</v>
      </c>
      <c r="B17" s="25">
        <v>314</v>
      </c>
      <c r="C17" s="25">
        <v>17</v>
      </c>
      <c r="D17" s="25">
        <v>28</v>
      </c>
      <c r="E17" s="25">
        <v>12</v>
      </c>
      <c r="F17" s="25">
        <v>1</v>
      </c>
      <c r="G17" s="25">
        <v>1</v>
      </c>
      <c r="H17" s="25">
        <v>61</v>
      </c>
      <c r="I17" s="25">
        <v>2</v>
      </c>
      <c r="J17" s="25">
        <v>5</v>
      </c>
      <c r="K17" s="25">
        <f t="shared" si="2"/>
        <v>387</v>
      </c>
      <c r="L17" s="25">
        <f t="shared" si="3"/>
        <v>20</v>
      </c>
      <c r="M17" s="25">
        <f t="shared" si="4"/>
        <v>34</v>
      </c>
      <c r="N17">
        <f t="shared" si="5"/>
        <v>441</v>
      </c>
      <c r="O17">
        <v>5090839</v>
      </c>
      <c r="P17" s="28">
        <f t="shared" si="1"/>
        <v>8.6626192657045333</v>
      </c>
    </row>
    <row r="18" spans="1:16" ht="15.75" thickBot="1" x14ac:dyDescent="0.3">
      <c r="A18" s="2" t="s">
        <v>12</v>
      </c>
      <c r="B18" s="25">
        <v>19</v>
      </c>
      <c r="C18" s="25">
        <v>0</v>
      </c>
      <c r="D18" s="25">
        <v>1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1</v>
      </c>
      <c r="K18" s="25">
        <f t="shared" si="2"/>
        <v>19</v>
      </c>
      <c r="L18" s="25">
        <f t="shared" si="3"/>
        <v>0</v>
      </c>
      <c r="M18" s="25">
        <f t="shared" si="4"/>
        <v>2</v>
      </c>
      <c r="N18">
        <f t="shared" si="5"/>
        <v>21</v>
      </c>
      <c r="O18">
        <v>1054245</v>
      </c>
      <c r="P18" s="28">
        <f t="shared" si="1"/>
        <v>1.9919468434756629</v>
      </c>
    </row>
    <row r="19" spans="1:16" ht="15.75" thickBot="1" x14ac:dyDescent="0.3">
      <c r="A19" s="2" t="s">
        <v>13</v>
      </c>
      <c r="B19" s="25">
        <v>60</v>
      </c>
      <c r="C19" s="25">
        <v>9</v>
      </c>
      <c r="D19" s="25">
        <v>10</v>
      </c>
      <c r="E19" s="25">
        <v>3</v>
      </c>
      <c r="F19" s="25">
        <v>0</v>
      </c>
      <c r="G19" s="25">
        <v>0</v>
      </c>
      <c r="H19" s="25">
        <v>5</v>
      </c>
      <c r="I19" s="25">
        <v>1</v>
      </c>
      <c r="J19" s="25">
        <v>1</v>
      </c>
      <c r="K19" s="25">
        <f t="shared" si="2"/>
        <v>68</v>
      </c>
      <c r="L19" s="25">
        <f t="shared" si="3"/>
        <v>10</v>
      </c>
      <c r="M19" s="25">
        <f t="shared" si="4"/>
        <v>11</v>
      </c>
      <c r="N19">
        <f t="shared" si="5"/>
        <v>89</v>
      </c>
      <c r="O19">
        <v>2689152</v>
      </c>
      <c r="P19" s="28">
        <f t="shared" si="1"/>
        <v>3.3095935075443856</v>
      </c>
    </row>
    <row r="20" spans="1:16" ht="15.75" thickBot="1" x14ac:dyDescent="0.3">
      <c r="A20" s="2" t="s">
        <v>14</v>
      </c>
      <c r="B20" s="25">
        <v>321</v>
      </c>
      <c r="C20" s="25">
        <v>11</v>
      </c>
      <c r="D20" s="25">
        <v>17</v>
      </c>
      <c r="E20" s="25">
        <v>30</v>
      </c>
      <c r="F20" s="25">
        <v>4</v>
      </c>
      <c r="G20" s="25">
        <v>1</v>
      </c>
      <c r="H20" s="25">
        <v>37</v>
      </c>
      <c r="I20" s="25">
        <v>20</v>
      </c>
      <c r="J20" s="25">
        <v>1</v>
      </c>
      <c r="K20" s="25">
        <f>+B20+E20+H20</f>
        <v>388</v>
      </c>
      <c r="L20" s="25">
        <f t="shared" si="3"/>
        <v>35</v>
      </c>
      <c r="M20" s="25">
        <f t="shared" si="4"/>
        <v>19</v>
      </c>
      <c r="N20">
        <f t="shared" si="5"/>
        <v>442</v>
      </c>
      <c r="O20">
        <v>6744456</v>
      </c>
      <c r="P20" s="28">
        <f t="shared" si="1"/>
        <v>6.5535307814299628</v>
      </c>
    </row>
    <row r="21" spans="1:16" ht="15.75" thickBot="1" x14ac:dyDescent="0.3">
      <c r="A21" s="2" t="s">
        <v>15</v>
      </c>
      <c r="B21" s="25">
        <v>58</v>
      </c>
      <c r="C21" s="25">
        <v>3</v>
      </c>
      <c r="D21" s="25">
        <v>9</v>
      </c>
      <c r="E21" s="25">
        <v>4</v>
      </c>
      <c r="F21" s="25">
        <v>0</v>
      </c>
      <c r="G21" s="25">
        <v>0</v>
      </c>
      <c r="H21" s="25">
        <v>4</v>
      </c>
      <c r="I21" s="25">
        <v>0</v>
      </c>
      <c r="J21" s="25">
        <v>0</v>
      </c>
      <c r="K21" s="25">
        <f t="shared" ref="K21:K24" si="6">+B21+E21+H21</f>
        <v>66</v>
      </c>
      <c r="L21" s="25">
        <f t="shared" ref="L21:L24" si="7">+C21+F21+I21</f>
        <v>3</v>
      </c>
      <c r="M21" s="25">
        <f t="shared" ref="M21:M24" si="8">+D21+G21+J21</f>
        <v>9</v>
      </c>
      <c r="N21">
        <f t="shared" si="5"/>
        <v>78</v>
      </c>
      <c r="O21">
        <v>1531439</v>
      </c>
      <c r="P21" s="28">
        <f t="shared" si="1"/>
        <v>5.0932488985849256</v>
      </c>
    </row>
    <row r="22" spans="1:16" ht="15.75" thickBot="1" x14ac:dyDescent="0.3">
      <c r="A22" s="2" t="s">
        <v>16</v>
      </c>
      <c r="B22" s="25">
        <v>31</v>
      </c>
      <c r="C22" s="25">
        <v>4</v>
      </c>
      <c r="D22" s="25">
        <v>2</v>
      </c>
      <c r="E22" s="25">
        <v>0</v>
      </c>
      <c r="F22" s="25">
        <v>0</v>
      </c>
      <c r="G22" s="25">
        <v>0</v>
      </c>
      <c r="H22" s="25">
        <v>8</v>
      </c>
      <c r="I22" s="25">
        <v>0</v>
      </c>
      <c r="J22" s="25">
        <v>2</v>
      </c>
      <c r="K22" s="25">
        <f t="shared" si="6"/>
        <v>39</v>
      </c>
      <c r="L22" s="25">
        <f t="shared" si="7"/>
        <v>4</v>
      </c>
      <c r="M22" s="25">
        <f t="shared" si="8"/>
        <v>4</v>
      </c>
      <c r="N22">
        <f t="shared" si="5"/>
        <v>47</v>
      </c>
      <c r="O22">
        <v>663612</v>
      </c>
      <c r="P22" s="28">
        <f t="shared" si="1"/>
        <v>7.0824517941206606</v>
      </c>
    </row>
    <row r="23" spans="1:16" ht="15.75" thickBot="1" x14ac:dyDescent="0.3">
      <c r="A23" s="2" t="s">
        <v>17</v>
      </c>
      <c r="B23" s="25">
        <v>63</v>
      </c>
      <c r="C23" s="25">
        <v>1</v>
      </c>
      <c r="D23" s="25">
        <v>1</v>
      </c>
      <c r="E23" s="25">
        <v>3</v>
      </c>
      <c r="F23" s="25">
        <v>1</v>
      </c>
      <c r="G23" s="25">
        <v>0</v>
      </c>
      <c r="H23" s="25">
        <v>9</v>
      </c>
      <c r="I23" s="25">
        <v>1</v>
      </c>
      <c r="J23" s="25">
        <v>0</v>
      </c>
      <c r="K23" s="25">
        <f t="shared" si="6"/>
        <v>75</v>
      </c>
      <c r="L23" s="25">
        <f t="shared" si="7"/>
        <v>3</v>
      </c>
      <c r="M23" s="25">
        <f t="shared" si="8"/>
        <v>1</v>
      </c>
      <c r="N23">
        <f t="shared" si="5"/>
        <v>79</v>
      </c>
      <c r="O23">
        <v>2207201</v>
      </c>
      <c r="P23" s="28">
        <f t="shared" si="1"/>
        <v>3.5791937390387192</v>
      </c>
    </row>
    <row r="24" spans="1:16" ht="15.75" thickBot="1" x14ac:dyDescent="0.3">
      <c r="A24" s="2" t="s">
        <v>18</v>
      </c>
      <c r="B24" s="25">
        <v>9</v>
      </c>
      <c r="C24" s="25">
        <v>0</v>
      </c>
      <c r="D24" s="25">
        <v>2</v>
      </c>
      <c r="E24" s="25">
        <v>2</v>
      </c>
      <c r="F24" s="25">
        <v>0</v>
      </c>
      <c r="G24" s="25">
        <v>0</v>
      </c>
      <c r="H24" s="25">
        <v>5</v>
      </c>
      <c r="I24" s="25">
        <v>0</v>
      </c>
      <c r="J24" s="25">
        <v>0</v>
      </c>
      <c r="K24" s="25">
        <f t="shared" si="6"/>
        <v>16</v>
      </c>
      <c r="L24" s="25">
        <f t="shared" si="7"/>
        <v>0</v>
      </c>
      <c r="M24" s="25">
        <f t="shared" si="8"/>
        <v>2</v>
      </c>
      <c r="N24">
        <f t="shared" si="5"/>
        <v>18</v>
      </c>
      <c r="O24">
        <v>319485</v>
      </c>
      <c r="P24" s="28">
        <f t="shared" si="1"/>
        <v>5.6340673271045594</v>
      </c>
    </row>
    <row r="25" spans="1:16" ht="15.75" thickBot="1" x14ac:dyDescent="0.3">
      <c r="A25" s="3" t="s">
        <v>23</v>
      </c>
      <c r="B25" s="6">
        <v>2415</v>
      </c>
      <c r="C25" s="6">
        <v>172</v>
      </c>
      <c r="D25" s="6">
        <v>196</v>
      </c>
      <c r="E25" s="6">
        <v>238</v>
      </c>
      <c r="F25" s="6">
        <v>15</v>
      </c>
      <c r="G25" s="6">
        <v>26</v>
      </c>
      <c r="H25" s="6">
        <v>495</v>
      </c>
      <c r="I25" s="6">
        <v>64</v>
      </c>
      <c r="J25" s="6">
        <v>67</v>
      </c>
      <c r="K25" s="6">
        <f>SUM(K8:K24)</f>
        <v>3148</v>
      </c>
      <c r="L25" s="6">
        <f t="shared" ref="L25:P25" si="9">SUM(L8:L24)</f>
        <v>251</v>
      </c>
      <c r="M25" s="6">
        <f t="shared" si="9"/>
        <v>289</v>
      </c>
      <c r="N25" s="6">
        <f t="shared" si="9"/>
        <v>3688</v>
      </c>
      <c r="O25" s="6">
        <f t="shared" si="9"/>
        <v>47435597</v>
      </c>
      <c r="P25" s="6">
        <f t="shared" si="9"/>
        <v>111.12812276074894</v>
      </c>
    </row>
    <row r="26" spans="1:16" x14ac:dyDescent="0.25">
      <c r="K26" s="25"/>
      <c r="L26" s="25"/>
      <c r="M26" s="25"/>
    </row>
    <row r="28" spans="1:16" x14ac:dyDescent="0.25">
      <c r="A28" s="34" t="s">
        <v>1</v>
      </c>
      <c r="B28" s="31" t="s">
        <v>33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</row>
    <row r="29" spans="1:16" ht="24" customHeight="1" x14ac:dyDescent="0.25">
      <c r="A29" s="33"/>
      <c r="B29" s="34" t="s">
        <v>30</v>
      </c>
      <c r="C29" s="35"/>
      <c r="D29" s="35"/>
      <c r="E29" s="34" t="s">
        <v>31</v>
      </c>
      <c r="F29" s="35"/>
      <c r="G29" s="35"/>
      <c r="H29" s="34" t="s">
        <v>32</v>
      </c>
      <c r="I29" s="35"/>
      <c r="J29" s="35"/>
      <c r="K29" s="34" t="s">
        <v>2</v>
      </c>
      <c r="L29" s="35"/>
      <c r="M29" s="35"/>
    </row>
    <row r="30" spans="1:16" ht="51" x14ac:dyDescent="0.25">
      <c r="A30" s="33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6" ht="15.75" thickBot="1" x14ac:dyDescent="0.3">
      <c r="A31" s="2" t="s">
        <v>3</v>
      </c>
      <c r="B31">
        <v>22</v>
      </c>
      <c r="C31">
        <v>4</v>
      </c>
      <c r="D31">
        <v>8</v>
      </c>
      <c r="E31">
        <v>1</v>
      </c>
      <c r="F31">
        <v>0</v>
      </c>
      <c r="G31">
        <v>0</v>
      </c>
      <c r="H31">
        <v>1</v>
      </c>
      <c r="I31">
        <v>1</v>
      </c>
      <c r="J31">
        <v>0</v>
      </c>
      <c r="K31" s="25">
        <f>+B31+E31+H31</f>
        <v>24</v>
      </c>
      <c r="L31" s="25">
        <f t="shared" ref="L31:L47" si="10">+C31+F31+I31</f>
        <v>5</v>
      </c>
      <c r="M31" s="25">
        <f t="shared" ref="M31:M47" si="11">+D31+G31+J31</f>
        <v>8</v>
      </c>
    </row>
    <row r="32" spans="1:16" ht="15.75" thickBot="1" x14ac:dyDescent="0.3">
      <c r="A32" s="2" t="s">
        <v>4</v>
      </c>
      <c r="B32">
        <v>5</v>
      </c>
      <c r="C32">
        <v>0</v>
      </c>
      <c r="D32">
        <v>0</v>
      </c>
      <c r="E32">
        <v>0</v>
      </c>
      <c r="F32">
        <v>0</v>
      </c>
      <c r="G32">
        <v>0</v>
      </c>
      <c r="H32">
        <v>3</v>
      </c>
      <c r="I32">
        <v>0</v>
      </c>
      <c r="J32">
        <v>0</v>
      </c>
      <c r="K32" s="25">
        <f t="shared" ref="K32:K42" si="12">+B32+E32+H32</f>
        <v>8</v>
      </c>
      <c r="L32" s="25">
        <f t="shared" si="10"/>
        <v>0</v>
      </c>
      <c r="M32" s="25">
        <f t="shared" si="11"/>
        <v>0</v>
      </c>
    </row>
    <row r="33" spans="1:14" ht="15.75" thickBot="1" x14ac:dyDescent="0.3">
      <c r="A33" s="2" t="s">
        <v>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 s="25">
        <f t="shared" si="12"/>
        <v>0</v>
      </c>
      <c r="L33" s="25">
        <f t="shared" si="10"/>
        <v>0</v>
      </c>
      <c r="M33" s="25">
        <f t="shared" si="11"/>
        <v>0</v>
      </c>
    </row>
    <row r="34" spans="1:14" ht="15.75" thickBot="1" x14ac:dyDescent="0.3">
      <c r="A34" s="2" t="s">
        <v>6</v>
      </c>
      <c r="B34">
        <v>12</v>
      </c>
      <c r="C34">
        <v>0</v>
      </c>
      <c r="D34">
        <v>0</v>
      </c>
      <c r="E34">
        <v>2</v>
      </c>
      <c r="F34">
        <v>0</v>
      </c>
      <c r="G34">
        <v>1</v>
      </c>
      <c r="H34">
        <v>0</v>
      </c>
      <c r="I34">
        <v>0</v>
      </c>
      <c r="J34">
        <v>0</v>
      </c>
      <c r="K34" s="25">
        <f t="shared" si="12"/>
        <v>14</v>
      </c>
      <c r="L34" s="25">
        <f t="shared" si="10"/>
        <v>0</v>
      </c>
      <c r="M34" s="25">
        <f t="shared" si="11"/>
        <v>1</v>
      </c>
    </row>
    <row r="35" spans="1:14" ht="15.75" thickBot="1" x14ac:dyDescent="0.3">
      <c r="A35" s="2" t="s">
        <v>7</v>
      </c>
      <c r="B35">
        <v>15</v>
      </c>
      <c r="C35">
        <v>0</v>
      </c>
      <c r="D35">
        <v>1</v>
      </c>
      <c r="E35">
        <v>0</v>
      </c>
      <c r="F35">
        <v>0</v>
      </c>
      <c r="G35">
        <v>0</v>
      </c>
      <c r="H35">
        <v>16</v>
      </c>
      <c r="I35">
        <v>1</v>
      </c>
      <c r="J35">
        <v>0</v>
      </c>
      <c r="K35" s="25">
        <f t="shared" si="12"/>
        <v>31</v>
      </c>
      <c r="L35" s="25">
        <f t="shared" si="10"/>
        <v>1</v>
      </c>
      <c r="M35" s="25">
        <f t="shared" si="11"/>
        <v>1</v>
      </c>
    </row>
    <row r="36" spans="1:14" ht="15.75" thickBot="1" x14ac:dyDescent="0.3">
      <c r="A36" s="2" t="s">
        <v>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 s="25">
        <f t="shared" si="12"/>
        <v>0</v>
      </c>
      <c r="L36" s="25">
        <f t="shared" si="10"/>
        <v>0</v>
      </c>
      <c r="M36" s="25">
        <f t="shared" si="11"/>
        <v>0</v>
      </c>
    </row>
    <row r="37" spans="1:14" ht="15.75" thickBot="1" x14ac:dyDescent="0.3">
      <c r="A37" s="2" t="s">
        <v>9</v>
      </c>
      <c r="B37">
        <v>3</v>
      </c>
      <c r="C37">
        <v>2</v>
      </c>
      <c r="D37">
        <v>1</v>
      </c>
      <c r="E37">
        <v>1</v>
      </c>
      <c r="F37">
        <v>0</v>
      </c>
      <c r="G37">
        <v>0</v>
      </c>
      <c r="H37">
        <v>1</v>
      </c>
      <c r="I37">
        <v>0</v>
      </c>
      <c r="J37">
        <v>0</v>
      </c>
      <c r="K37" s="25">
        <f t="shared" si="12"/>
        <v>5</v>
      </c>
      <c r="L37" s="25">
        <f t="shared" si="10"/>
        <v>2</v>
      </c>
      <c r="M37" s="25">
        <f t="shared" si="11"/>
        <v>1</v>
      </c>
    </row>
    <row r="38" spans="1:14" ht="15.75" thickBot="1" x14ac:dyDescent="0.3">
      <c r="A38" s="2" t="s">
        <v>10</v>
      </c>
      <c r="B38">
        <v>3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 s="25">
        <f t="shared" si="12"/>
        <v>3</v>
      </c>
      <c r="L38" s="25">
        <f t="shared" si="10"/>
        <v>0</v>
      </c>
      <c r="M38" s="25">
        <f t="shared" si="11"/>
        <v>0</v>
      </c>
    </row>
    <row r="39" spans="1:14" ht="15.75" thickBot="1" x14ac:dyDescent="0.3">
      <c r="A39" s="2" t="s">
        <v>11</v>
      </c>
      <c r="B39">
        <v>36</v>
      </c>
      <c r="C39">
        <v>7</v>
      </c>
      <c r="D39">
        <v>4</v>
      </c>
      <c r="E39">
        <v>9</v>
      </c>
      <c r="F39">
        <v>0</v>
      </c>
      <c r="G39">
        <v>1</v>
      </c>
      <c r="H39">
        <v>4</v>
      </c>
      <c r="I39">
        <v>2</v>
      </c>
      <c r="J39">
        <v>1</v>
      </c>
      <c r="K39" s="25">
        <f t="shared" si="12"/>
        <v>49</v>
      </c>
      <c r="L39" s="25">
        <f t="shared" si="10"/>
        <v>9</v>
      </c>
      <c r="M39" s="25">
        <f t="shared" si="11"/>
        <v>6</v>
      </c>
    </row>
    <row r="40" spans="1:14" ht="15.75" thickBot="1" x14ac:dyDescent="0.3">
      <c r="A40" s="2" t="s">
        <v>24</v>
      </c>
      <c r="B40">
        <v>19</v>
      </c>
      <c r="C40">
        <v>0</v>
      </c>
      <c r="D40">
        <v>0</v>
      </c>
      <c r="E40">
        <v>1</v>
      </c>
      <c r="F40">
        <v>0</v>
      </c>
      <c r="G40">
        <v>0</v>
      </c>
      <c r="H40">
        <v>0</v>
      </c>
      <c r="I40">
        <v>0</v>
      </c>
      <c r="J40">
        <v>0</v>
      </c>
      <c r="K40" s="25">
        <f t="shared" si="12"/>
        <v>20</v>
      </c>
      <c r="L40" s="25">
        <f t="shared" si="10"/>
        <v>0</v>
      </c>
      <c r="M40" s="25">
        <f t="shared" si="11"/>
        <v>0</v>
      </c>
    </row>
    <row r="41" spans="1:14" ht="15.75" thickBot="1" x14ac:dyDescent="0.3">
      <c r="A41" s="2" t="s">
        <v>12</v>
      </c>
      <c r="B41">
        <v>0</v>
      </c>
      <c r="C41">
        <v>1</v>
      </c>
      <c r="D41">
        <v>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 s="25">
        <f t="shared" si="12"/>
        <v>0</v>
      </c>
      <c r="L41" s="25">
        <f t="shared" si="10"/>
        <v>1</v>
      </c>
      <c r="M41" s="25">
        <f t="shared" si="11"/>
        <v>1</v>
      </c>
    </row>
    <row r="42" spans="1:14" ht="15.75" thickBot="1" x14ac:dyDescent="0.3">
      <c r="A42" s="2" t="s">
        <v>13</v>
      </c>
      <c r="B42">
        <v>6</v>
      </c>
      <c r="C42">
        <v>1</v>
      </c>
      <c r="D42">
        <v>0</v>
      </c>
      <c r="E42">
        <v>1</v>
      </c>
      <c r="F42">
        <v>0</v>
      </c>
      <c r="G42">
        <v>0</v>
      </c>
      <c r="H42">
        <v>0</v>
      </c>
      <c r="I42">
        <v>0</v>
      </c>
      <c r="J42">
        <v>0</v>
      </c>
      <c r="K42" s="25">
        <f t="shared" si="12"/>
        <v>7</v>
      </c>
      <c r="L42" s="25">
        <f t="shared" si="10"/>
        <v>1</v>
      </c>
      <c r="M42" s="25">
        <f t="shared" si="11"/>
        <v>0</v>
      </c>
    </row>
    <row r="43" spans="1:14" ht="15.75" thickBot="1" x14ac:dyDescent="0.3">
      <c r="A43" s="2" t="s">
        <v>14</v>
      </c>
      <c r="B43">
        <v>25</v>
      </c>
      <c r="C43">
        <v>2</v>
      </c>
      <c r="D43">
        <v>3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 s="25">
        <f>+B43+E43+H43</f>
        <v>26</v>
      </c>
      <c r="L43" s="25">
        <f t="shared" si="10"/>
        <v>2</v>
      </c>
      <c r="M43" s="25">
        <f t="shared" si="11"/>
        <v>3</v>
      </c>
    </row>
    <row r="44" spans="1:14" ht="15.75" thickBot="1" x14ac:dyDescent="0.3">
      <c r="A44" s="2" t="s">
        <v>15</v>
      </c>
      <c r="B44">
        <v>2</v>
      </c>
      <c r="C44">
        <v>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 s="25">
        <f t="shared" ref="K44:K47" si="13">+B44+E44+H44</f>
        <v>2</v>
      </c>
      <c r="L44" s="25">
        <f t="shared" si="10"/>
        <v>1</v>
      </c>
      <c r="M44" s="25">
        <f t="shared" si="11"/>
        <v>0</v>
      </c>
    </row>
    <row r="45" spans="1:14" ht="15.75" thickBot="1" x14ac:dyDescent="0.3">
      <c r="A45" s="2" t="s">
        <v>16</v>
      </c>
      <c r="B45">
        <v>1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 s="25">
        <f t="shared" si="13"/>
        <v>1</v>
      </c>
      <c r="L45" s="25">
        <f t="shared" si="10"/>
        <v>0</v>
      </c>
      <c r="M45" s="25">
        <f t="shared" si="11"/>
        <v>0</v>
      </c>
    </row>
    <row r="46" spans="1:14" ht="15.75" thickBot="1" x14ac:dyDescent="0.3">
      <c r="A46" s="2" t="s">
        <v>17</v>
      </c>
      <c r="B46">
        <v>6</v>
      </c>
      <c r="C46">
        <v>0</v>
      </c>
      <c r="D46">
        <v>2</v>
      </c>
      <c r="E46">
        <v>1</v>
      </c>
      <c r="F46">
        <v>0</v>
      </c>
      <c r="G46">
        <v>0</v>
      </c>
      <c r="H46">
        <v>1</v>
      </c>
      <c r="I46">
        <v>0</v>
      </c>
      <c r="J46">
        <v>1</v>
      </c>
      <c r="K46" s="25">
        <f t="shared" si="13"/>
        <v>8</v>
      </c>
      <c r="L46" s="25">
        <f t="shared" si="10"/>
        <v>0</v>
      </c>
      <c r="M46" s="25">
        <f t="shared" si="11"/>
        <v>3</v>
      </c>
    </row>
    <row r="47" spans="1:14" ht="15.75" thickBot="1" x14ac:dyDescent="0.3">
      <c r="A47" s="2" t="s">
        <v>18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 s="25">
        <f t="shared" si="13"/>
        <v>0</v>
      </c>
      <c r="L47" s="25">
        <f t="shared" si="10"/>
        <v>0</v>
      </c>
      <c r="M47" s="25">
        <f t="shared" si="11"/>
        <v>0</v>
      </c>
    </row>
    <row r="48" spans="1:14" ht="15.75" thickBot="1" x14ac:dyDescent="0.3">
      <c r="A48" s="3" t="s">
        <v>23</v>
      </c>
      <c r="B48" s="6">
        <v>155</v>
      </c>
      <c r="C48" s="6">
        <v>18</v>
      </c>
      <c r="D48" s="6">
        <v>20</v>
      </c>
      <c r="E48" s="6">
        <v>17</v>
      </c>
      <c r="F48" s="6">
        <v>0</v>
      </c>
      <c r="G48" s="6">
        <v>2</v>
      </c>
      <c r="H48" s="6">
        <v>26</v>
      </c>
      <c r="I48" s="6">
        <v>4</v>
      </c>
      <c r="J48" s="6">
        <v>2</v>
      </c>
      <c r="K48" s="6">
        <f>SUM(K31:K47)</f>
        <v>198</v>
      </c>
      <c r="L48" s="6">
        <f t="shared" ref="L48" si="14">SUM(L31:L47)</f>
        <v>22</v>
      </c>
      <c r="M48" s="6">
        <f t="shared" ref="M48" si="15">SUM(M31:M47)</f>
        <v>24</v>
      </c>
      <c r="N48" s="25"/>
    </row>
    <row r="49" spans="1:13" x14ac:dyDescent="0.25">
      <c r="K49" s="25"/>
      <c r="L49" s="25"/>
      <c r="M49" s="25"/>
    </row>
    <row r="51" spans="1:13" x14ac:dyDescent="0.25">
      <c r="A51" s="34" t="s">
        <v>2</v>
      </c>
      <c r="B51" s="31" t="s">
        <v>33</v>
      </c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</row>
    <row r="52" spans="1:13" ht="24.75" customHeight="1" x14ac:dyDescent="0.25">
      <c r="A52" s="33"/>
      <c r="B52" s="34" t="s">
        <v>30</v>
      </c>
      <c r="C52" s="35"/>
      <c r="D52" s="35"/>
      <c r="E52" s="34" t="s">
        <v>31</v>
      </c>
      <c r="F52" s="35"/>
      <c r="G52" s="35"/>
      <c r="H52" s="34" t="s">
        <v>32</v>
      </c>
      <c r="I52" s="35"/>
      <c r="J52" s="35"/>
      <c r="K52" s="34" t="s">
        <v>2</v>
      </c>
      <c r="L52" s="35"/>
      <c r="M52" s="35"/>
    </row>
    <row r="53" spans="1:13" ht="51" x14ac:dyDescent="0.25">
      <c r="A53" s="33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5">
        <f>+B8+B31</f>
        <v>395</v>
      </c>
      <c r="C54" s="25">
        <f t="shared" ref="C54:M54" si="16">+C8+C31</f>
        <v>44</v>
      </c>
      <c r="D54" s="25">
        <f t="shared" si="16"/>
        <v>45</v>
      </c>
      <c r="E54" s="25">
        <f t="shared" si="16"/>
        <v>22</v>
      </c>
      <c r="F54" s="25">
        <f t="shared" si="16"/>
        <v>0</v>
      </c>
      <c r="G54" s="25">
        <f t="shared" si="16"/>
        <v>5</v>
      </c>
      <c r="H54" s="25">
        <f t="shared" si="16"/>
        <v>54</v>
      </c>
      <c r="I54" s="25">
        <f t="shared" si="16"/>
        <v>3</v>
      </c>
      <c r="J54" s="25">
        <f t="shared" si="16"/>
        <v>13</v>
      </c>
      <c r="K54" s="25">
        <f t="shared" si="16"/>
        <v>471</v>
      </c>
      <c r="L54" s="25">
        <f t="shared" si="16"/>
        <v>47</v>
      </c>
      <c r="M54" s="25">
        <f t="shared" si="16"/>
        <v>63</v>
      </c>
    </row>
    <row r="55" spans="1:13" ht="15.75" thickBot="1" x14ac:dyDescent="0.3">
      <c r="A55" s="2" t="s">
        <v>4</v>
      </c>
      <c r="B55" s="25">
        <f t="shared" ref="B55:M55" si="17">+B9+B32</f>
        <v>35</v>
      </c>
      <c r="C55" s="25">
        <f t="shared" si="17"/>
        <v>5</v>
      </c>
      <c r="D55" s="25">
        <f t="shared" si="17"/>
        <v>2</v>
      </c>
      <c r="E55" s="25">
        <f t="shared" si="17"/>
        <v>3</v>
      </c>
      <c r="F55" s="25">
        <f t="shared" si="17"/>
        <v>2</v>
      </c>
      <c r="G55" s="25">
        <f t="shared" si="17"/>
        <v>0</v>
      </c>
      <c r="H55" s="25">
        <f t="shared" si="17"/>
        <v>14</v>
      </c>
      <c r="I55" s="25">
        <f t="shared" si="17"/>
        <v>0</v>
      </c>
      <c r="J55" s="25">
        <f t="shared" si="17"/>
        <v>4</v>
      </c>
      <c r="K55" s="25">
        <f t="shared" si="17"/>
        <v>52</v>
      </c>
      <c r="L55" s="25">
        <f t="shared" si="17"/>
        <v>7</v>
      </c>
      <c r="M55" s="25">
        <f t="shared" si="17"/>
        <v>6</v>
      </c>
    </row>
    <row r="56" spans="1:13" ht="15.75" thickBot="1" x14ac:dyDescent="0.3">
      <c r="A56" s="2" t="s">
        <v>5</v>
      </c>
      <c r="B56" s="25">
        <f t="shared" ref="B56:M56" si="18">+B10+B33</f>
        <v>38</v>
      </c>
      <c r="C56" s="25">
        <f t="shared" si="18"/>
        <v>3</v>
      </c>
      <c r="D56" s="25">
        <f t="shared" si="18"/>
        <v>3</v>
      </c>
      <c r="E56" s="25">
        <f t="shared" si="18"/>
        <v>1</v>
      </c>
      <c r="F56" s="25">
        <f t="shared" si="18"/>
        <v>0</v>
      </c>
      <c r="G56" s="25">
        <f t="shared" si="18"/>
        <v>0</v>
      </c>
      <c r="H56" s="25">
        <f t="shared" si="18"/>
        <v>3</v>
      </c>
      <c r="I56" s="25">
        <f t="shared" si="18"/>
        <v>0</v>
      </c>
      <c r="J56" s="25">
        <f t="shared" si="18"/>
        <v>0</v>
      </c>
      <c r="K56" s="25">
        <f t="shared" si="18"/>
        <v>42</v>
      </c>
      <c r="L56" s="25">
        <f t="shared" si="18"/>
        <v>3</v>
      </c>
      <c r="M56" s="25">
        <f t="shared" si="18"/>
        <v>3</v>
      </c>
    </row>
    <row r="57" spans="1:13" ht="15.75" thickBot="1" x14ac:dyDescent="0.3">
      <c r="A57" s="2" t="s">
        <v>6</v>
      </c>
      <c r="B57" s="25">
        <f t="shared" ref="B57:M57" si="19">+B11+B34</f>
        <v>136</v>
      </c>
      <c r="C57" s="25">
        <f t="shared" si="19"/>
        <v>16</v>
      </c>
      <c r="D57" s="25">
        <f t="shared" si="19"/>
        <v>9</v>
      </c>
      <c r="E57" s="25">
        <f t="shared" si="19"/>
        <v>8</v>
      </c>
      <c r="F57" s="25">
        <f t="shared" si="19"/>
        <v>0</v>
      </c>
      <c r="G57" s="25">
        <f t="shared" si="19"/>
        <v>1</v>
      </c>
      <c r="H57" s="25">
        <f t="shared" si="19"/>
        <v>7</v>
      </c>
      <c r="I57" s="25">
        <f t="shared" si="19"/>
        <v>0</v>
      </c>
      <c r="J57" s="25">
        <f t="shared" si="19"/>
        <v>2</v>
      </c>
      <c r="K57" s="25">
        <f t="shared" si="19"/>
        <v>151</v>
      </c>
      <c r="L57" s="25">
        <f t="shared" si="19"/>
        <v>16</v>
      </c>
      <c r="M57" s="25">
        <f t="shared" si="19"/>
        <v>12</v>
      </c>
    </row>
    <row r="58" spans="1:13" ht="15.75" thickBot="1" x14ac:dyDescent="0.3">
      <c r="A58" s="2" t="s">
        <v>7</v>
      </c>
      <c r="B58" s="25">
        <f t="shared" ref="B58:M58" si="20">+B12+B35</f>
        <v>161</v>
      </c>
      <c r="C58" s="25">
        <f t="shared" si="20"/>
        <v>6</v>
      </c>
      <c r="D58" s="25">
        <f t="shared" si="20"/>
        <v>13</v>
      </c>
      <c r="E58" s="25">
        <f t="shared" si="20"/>
        <v>9</v>
      </c>
      <c r="F58" s="25">
        <f t="shared" si="20"/>
        <v>0</v>
      </c>
      <c r="G58" s="25">
        <f t="shared" si="20"/>
        <v>5</v>
      </c>
      <c r="H58" s="25">
        <f t="shared" si="20"/>
        <v>54</v>
      </c>
      <c r="I58" s="25">
        <f t="shared" si="20"/>
        <v>1</v>
      </c>
      <c r="J58" s="25">
        <f t="shared" si="20"/>
        <v>12</v>
      </c>
      <c r="K58" s="25">
        <f t="shared" si="20"/>
        <v>224</v>
      </c>
      <c r="L58" s="25">
        <f t="shared" si="20"/>
        <v>7</v>
      </c>
      <c r="M58" s="25">
        <f t="shared" si="20"/>
        <v>30</v>
      </c>
    </row>
    <row r="59" spans="1:13" ht="15.75" thickBot="1" x14ac:dyDescent="0.3">
      <c r="A59" s="2" t="s">
        <v>8</v>
      </c>
      <c r="B59" s="25">
        <f t="shared" ref="B59:M59" si="21">+B13+B36</f>
        <v>27</v>
      </c>
      <c r="C59" s="25">
        <f t="shared" si="21"/>
        <v>1</v>
      </c>
      <c r="D59" s="25">
        <f t="shared" si="21"/>
        <v>1</v>
      </c>
      <c r="E59" s="25">
        <f t="shared" si="21"/>
        <v>0</v>
      </c>
      <c r="F59" s="25">
        <f t="shared" si="21"/>
        <v>0</v>
      </c>
      <c r="G59" s="25">
        <f t="shared" si="21"/>
        <v>0</v>
      </c>
      <c r="H59" s="25">
        <f t="shared" si="21"/>
        <v>1</v>
      </c>
      <c r="I59" s="25">
        <f t="shared" si="21"/>
        <v>0</v>
      </c>
      <c r="J59" s="25">
        <f t="shared" si="21"/>
        <v>2</v>
      </c>
      <c r="K59" s="25">
        <f t="shared" si="21"/>
        <v>28</v>
      </c>
      <c r="L59" s="25">
        <f t="shared" si="21"/>
        <v>1</v>
      </c>
      <c r="M59" s="25">
        <f t="shared" si="21"/>
        <v>3</v>
      </c>
    </row>
    <row r="60" spans="1:13" ht="15.75" thickBot="1" x14ac:dyDescent="0.3">
      <c r="A60" s="2" t="s">
        <v>9</v>
      </c>
      <c r="B60" s="25">
        <f t="shared" ref="B60:M60" si="22">+B14+B37</f>
        <v>42</v>
      </c>
      <c r="C60" s="25">
        <f t="shared" si="22"/>
        <v>9</v>
      </c>
      <c r="D60" s="25">
        <f t="shared" si="22"/>
        <v>8</v>
      </c>
      <c r="E60" s="25">
        <f t="shared" si="22"/>
        <v>3</v>
      </c>
      <c r="F60" s="25">
        <f t="shared" si="22"/>
        <v>0</v>
      </c>
      <c r="G60" s="25">
        <f t="shared" si="22"/>
        <v>0</v>
      </c>
      <c r="H60" s="25">
        <f t="shared" si="22"/>
        <v>5</v>
      </c>
      <c r="I60" s="25">
        <f t="shared" si="22"/>
        <v>0</v>
      </c>
      <c r="J60" s="25">
        <f t="shared" si="22"/>
        <v>2</v>
      </c>
      <c r="K60" s="25">
        <f t="shared" si="22"/>
        <v>50</v>
      </c>
      <c r="L60" s="25">
        <f t="shared" si="22"/>
        <v>9</v>
      </c>
      <c r="M60" s="25">
        <f t="shared" si="22"/>
        <v>10</v>
      </c>
    </row>
    <row r="61" spans="1:13" ht="15.75" thickBot="1" x14ac:dyDescent="0.3">
      <c r="A61" s="2" t="s">
        <v>10</v>
      </c>
      <c r="B61" s="25">
        <f t="shared" ref="B61:M61" si="23">+B15+B38</f>
        <v>100</v>
      </c>
      <c r="C61" s="25">
        <f t="shared" si="23"/>
        <v>4</v>
      </c>
      <c r="D61" s="25">
        <f t="shared" si="23"/>
        <v>11</v>
      </c>
      <c r="E61" s="25">
        <f t="shared" si="23"/>
        <v>1</v>
      </c>
      <c r="F61" s="25">
        <f t="shared" si="23"/>
        <v>0</v>
      </c>
      <c r="G61" s="25">
        <f t="shared" si="23"/>
        <v>0</v>
      </c>
      <c r="H61" s="25">
        <f t="shared" si="23"/>
        <v>3</v>
      </c>
      <c r="I61" s="25">
        <f t="shared" si="23"/>
        <v>0</v>
      </c>
      <c r="J61" s="25">
        <f t="shared" si="23"/>
        <v>1</v>
      </c>
      <c r="K61" s="25">
        <f t="shared" si="23"/>
        <v>104</v>
      </c>
      <c r="L61" s="25">
        <f t="shared" si="23"/>
        <v>4</v>
      </c>
      <c r="M61" s="25">
        <f t="shared" si="23"/>
        <v>12</v>
      </c>
    </row>
    <row r="62" spans="1:13" ht="15.75" thickBot="1" x14ac:dyDescent="0.3">
      <c r="A62" s="2" t="s">
        <v>11</v>
      </c>
      <c r="B62" s="25">
        <f t="shared" ref="B62:M62" si="24">+B16+B39</f>
        <v>702</v>
      </c>
      <c r="C62" s="25">
        <f t="shared" si="24"/>
        <v>52</v>
      </c>
      <c r="D62" s="25">
        <f t="shared" si="24"/>
        <v>48</v>
      </c>
      <c r="E62" s="25">
        <f t="shared" si="24"/>
        <v>150</v>
      </c>
      <c r="F62" s="25">
        <f t="shared" si="24"/>
        <v>7</v>
      </c>
      <c r="G62" s="25">
        <f t="shared" si="24"/>
        <v>15</v>
      </c>
      <c r="H62" s="25">
        <f t="shared" si="24"/>
        <v>250</v>
      </c>
      <c r="I62" s="25">
        <f t="shared" si="24"/>
        <v>40</v>
      </c>
      <c r="J62" s="25">
        <f t="shared" si="24"/>
        <v>22</v>
      </c>
      <c r="K62" s="25">
        <f t="shared" si="24"/>
        <v>1102</v>
      </c>
      <c r="L62" s="25">
        <f t="shared" si="24"/>
        <v>99</v>
      </c>
      <c r="M62" s="25">
        <f t="shared" si="24"/>
        <v>85</v>
      </c>
    </row>
    <row r="63" spans="1:13" ht="15.75" thickBot="1" x14ac:dyDescent="0.3">
      <c r="A63" s="2" t="s">
        <v>24</v>
      </c>
      <c r="B63" s="25">
        <f t="shared" ref="B63:M63" si="25">+B17+B40</f>
        <v>333</v>
      </c>
      <c r="C63" s="25">
        <f t="shared" si="25"/>
        <v>17</v>
      </c>
      <c r="D63" s="25">
        <f t="shared" si="25"/>
        <v>28</v>
      </c>
      <c r="E63" s="25">
        <f t="shared" si="25"/>
        <v>13</v>
      </c>
      <c r="F63" s="25">
        <f t="shared" si="25"/>
        <v>1</v>
      </c>
      <c r="G63" s="25">
        <f t="shared" si="25"/>
        <v>1</v>
      </c>
      <c r="H63" s="25">
        <f t="shared" si="25"/>
        <v>61</v>
      </c>
      <c r="I63" s="25">
        <f t="shared" si="25"/>
        <v>2</v>
      </c>
      <c r="J63" s="25">
        <f t="shared" si="25"/>
        <v>5</v>
      </c>
      <c r="K63" s="25">
        <f t="shared" si="25"/>
        <v>407</v>
      </c>
      <c r="L63" s="25">
        <f t="shared" si="25"/>
        <v>20</v>
      </c>
      <c r="M63" s="25">
        <f t="shared" si="25"/>
        <v>34</v>
      </c>
    </row>
    <row r="64" spans="1:13" ht="15.75" thickBot="1" x14ac:dyDescent="0.3">
      <c r="A64" s="2" t="s">
        <v>12</v>
      </c>
      <c r="B64" s="25">
        <f t="shared" ref="B64:M64" si="26">+B18+B41</f>
        <v>19</v>
      </c>
      <c r="C64" s="25">
        <f t="shared" si="26"/>
        <v>1</v>
      </c>
      <c r="D64" s="25">
        <f t="shared" si="26"/>
        <v>2</v>
      </c>
      <c r="E64" s="25">
        <f t="shared" si="26"/>
        <v>0</v>
      </c>
      <c r="F64" s="25">
        <f t="shared" si="26"/>
        <v>0</v>
      </c>
      <c r="G64" s="25">
        <f t="shared" si="26"/>
        <v>0</v>
      </c>
      <c r="H64" s="25">
        <f t="shared" si="26"/>
        <v>0</v>
      </c>
      <c r="I64" s="25">
        <f t="shared" si="26"/>
        <v>0</v>
      </c>
      <c r="J64" s="25">
        <f t="shared" si="26"/>
        <v>1</v>
      </c>
      <c r="K64" s="25">
        <f t="shared" si="26"/>
        <v>19</v>
      </c>
      <c r="L64" s="25">
        <f t="shared" si="26"/>
        <v>1</v>
      </c>
      <c r="M64" s="25">
        <f t="shared" si="26"/>
        <v>3</v>
      </c>
    </row>
    <row r="65" spans="1:13" ht="15.75" thickBot="1" x14ac:dyDescent="0.3">
      <c r="A65" s="2" t="s">
        <v>13</v>
      </c>
      <c r="B65" s="25">
        <f t="shared" ref="B65:M65" si="27">+B19+B42</f>
        <v>66</v>
      </c>
      <c r="C65" s="25">
        <f t="shared" si="27"/>
        <v>10</v>
      </c>
      <c r="D65" s="25">
        <f t="shared" si="27"/>
        <v>10</v>
      </c>
      <c r="E65" s="25">
        <f t="shared" si="27"/>
        <v>4</v>
      </c>
      <c r="F65" s="25">
        <f t="shared" si="27"/>
        <v>0</v>
      </c>
      <c r="G65" s="25">
        <f t="shared" si="27"/>
        <v>0</v>
      </c>
      <c r="H65" s="25">
        <f t="shared" si="27"/>
        <v>5</v>
      </c>
      <c r="I65" s="25">
        <f t="shared" si="27"/>
        <v>1</v>
      </c>
      <c r="J65" s="25">
        <f t="shared" si="27"/>
        <v>1</v>
      </c>
      <c r="K65" s="25">
        <f t="shared" si="27"/>
        <v>75</v>
      </c>
      <c r="L65" s="25">
        <f t="shared" si="27"/>
        <v>11</v>
      </c>
      <c r="M65" s="25">
        <f t="shared" si="27"/>
        <v>11</v>
      </c>
    </row>
    <row r="66" spans="1:13" ht="15.75" thickBot="1" x14ac:dyDescent="0.3">
      <c r="A66" s="2" t="s">
        <v>14</v>
      </c>
      <c r="B66" s="25">
        <f t="shared" ref="B66:M66" si="28">+B20+B43</f>
        <v>346</v>
      </c>
      <c r="C66" s="25">
        <f t="shared" si="28"/>
        <v>13</v>
      </c>
      <c r="D66" s="25">
        <f t="shared" si="28"/>
        <v>20</v>
      </c>
      <c r="E66" s="25">
        <f t="shared" si="28"/>
        <v>31</v>
      </c>
      <c r="F66" s="25">
        <f t="shared" si="28"/>
        <v>4</v>
      </c>
      <c r="G66" s="25">
        <f t="shared" si="28"/>
        <v>1</v>
      </c>
      <c r="H66" s="25">
        <f t="shared" si="28"/>
        <v>37</v>
      </c>
      <c r="I66" s="25">
        <f t="shared" si="28"/>
        <v>20</v>
      </c>
      <c r="J66" s="25">
        <f t="shared" si="28"/>
        <v>1</v>
      </c>
      <c r="K66" s="25">
        <f t="shared" si="28"/>
        <v>414</v>
      </c>
      <c r="L66" s="25">
        <f t="shared" si="28"/>
        <v>37</v>
      </c>
      <c r="M66" s="25">
        <f t="shared" si="28"/>
        <v>22</v>
      </c>
    </row>
    <row r="67" spans="1:13" ht="15.75" thickBot="1" x14ac:dyDescent="0.3">
      <c r="A67" s="2" t="s">
        <v>15</v>
      </c>
      <c r="B67" s="25">
        <f t="shared" ref="B67:M67" si="29">+B21+B44</f>
        <v>60</v>
      </c>
      <c r="C67" s="25">
        <f t="shared" si="29"/>
        <v>4</v>
      </c>
      <c r="D67" s="25">
        <f t="shared" si="29"/>
        <v>9</v>
      </c>
      <c r="E67" s="25">
        <f t="shared" si="29"/>
        <v>4</v>
      </c>
      <c r="F67" s="25">
        <f t="shared" si="29"/>
        <v>0</v>
      </c>
      <c r="G67" s="25">
        <f t="shared" si="29"/>
        <v>0</v>
      </c>
      <c r="H67" s="25">
        <f t="shared" si="29"/>
        <v>4</v>
      </c>
      <c r="I67" s="25">
        <f t="shared" si="29"/>
        <v>0</v>
      </c>
      <c r="J67" s="25">
        <f t="shared" si="29"/>
        <v>0</v>
      </c>
      <c r="K67" s="25">
        <f t="shared" si="29"/>
        <v>68</v>
      </c>
      <c r="L67" s="25">
        <f t="shared" si="29"/>
        <v>4</v>
      </c>
      <c r="M67" s="25">
        <f t="shared" si="29"/>
        <v>9</v>
      </c>
    </row>
    <row r="68" spans="1:13" ht="15.75" thickBot="1" x14ac:dyDescent="0.3">
      <c r="A68" s="2" t="s">
        <v>16</v>
      </c>
      <c r="B68" s="25">
        <f t="shared" ref="B68:M68" si="30">+B22+B45</f>
        <v>32</v>
      </c>
      <c r="C68" s="25">
        <f t="shared" si="30"/>
        <v>4</v>
      </c>
      <c r="D68" s="25">
        <f t="shared" si="30"/>
        <v>2</v>
      </c>
      <c r="E68" s="25">
        <f t="shared" si="30"/>
        <v>0</v>
      </c>
      <c r="F68" s="25">
        <f t="shared" si="30"/>
        <v>0</v>
      </c>
      <c r="G68" s="25">
        <f t="shared" si="30"/>
        <v>0</v>
      </c>
      <c r="H68" s="25">
        <f t="shared" si="30"/>
        <v>8</v>
      </c>
      <c r="I68" s="25">
        <f t="shared" si="30"/>
        <v>0</v>
      </c>
      <c r="J68" s="25">
        <f t="shared" si="30"/>
        <v>2</v>
      </c>
      <c r="K68" s="25">
        <f t="shared" si="30"/>
        <v>40</v>
      </c>
      <c r="L68" s="25">
        <f t="shared" si="30"/>
        <v>4</v>
      </c>
      <c r="M68" s="25">
        <f t="shared" si="30"/>
        <v>4</v>
      </c>
    </row>
    <row r="69" spans="1:13" ht="15.75" thickBot="1" x14ac:dyDescent="0.3">
      <c r="A69" s="2" t="s">
        <v>17</v>
      </c>
      <c r="B69" s="25">
        <f t="shared" ref="B69:M69" si="31">+B23+B46</f>
        <v>69</v>
      </c>
      <c r="C69" s="25">
        <f t="shared" si="31"/>
        <v>1</v>
      </c>
      <c r="D69" s="25">
        <f t="shared" si="31"/>
        <v>3</v>
      </c>
      <c r="E69" s="25">
        <f t="shared" si="31"/>
        <v>4</v>
      </c>
      <c r="F69" s="25">
        <f t="shared" si="31"/>
        <v>1</v>
      </c>
      <c r="G69" s="25">
        <f t="shared" si="31"/>
        <v>0</v>
      </c>
      <c r="H69" s="25">
        <f t="shared" si="31"/>
        <v>10</v>
      </c>
      <c r="I69" s="25">
        <f t="shared" si="31"/>
        <v>1</v>
      </c>
      <c r="J69" s="25">
        <f t="shared" si="31"/>
        <v>1</v>
      </c>
      <c r="K69" s="25">
        <f t="shared" si="31"/>
        <v>83</v>
      </c>
      <c r="L69" s="25">
        <f t="shared" si="31"/>
        <v>3</v>
      </c>
      <c r="M69" s="25">
        <f t="shared" si="31"/>
        <v>4</v>
      </c>
    </row>
    <row r="70" spans="1:13" ht="15.75" thickBot="1" x14ac:dyDescent="0.3">
      <c r="A70" s="2" t="s">
        <v>18</v>
      </c>
      <c r="B70" s="25">
        <f t="shared" ref="B70:M70" si="32">+B24+B47</f>
        <v>9</v>
      </c>
      <c r="C70" s="25">
        <f t="shared" si="32"/>
        <v>0</v>
      </c>
      <c r="D70" s="25">
        <f t="shared" si="32"/>
        <v>2</v>
      </c>
      <c r="E70" s="25">
        <f t="shared" si="32"/>
        <v>2</v>
      </c>
      <c r="F70" s="25">
        <f t="shared" si="32"/>
        <v>0</v>
      </c>
      <c r="G70" s="25">
        <f t="shared" si="32"/>
        <v>0</v>
      </c>
      <c r="H70" s="25">
        <f t="shared" si="32"/>
        <v>5</v>
      </c>
      <c r="I70" s="25">
        <f t="shared" si="32"/>
        <v>0</v>
      </c>
      <c r="J70" s="25">
        <f t="shared" si="32"/>
        <v>0</v>
      </c>
      <c r="K70" s="25">
        <f t="shared" si="32"/>
        <v>16</v>
      </c>
      <c r="L70" s="25">
        <f t="shared" si="32"/>
        <v>0</v>
      </c>
      <c r="M70" s="25">
        <f t="shared" si="32"/>
        <v>2</v>
      </c>
    </row>
    <row r="71" spans="1:13" ht="15.75" thickBot="1" x14ac:dyDescent="0.3">
      <c r="A71" s="3" t="s">
        <v>23</v>
      </c>
      <c r="B71" s="6">
        <f>SUM(B54:B70)</f>
        <v>2570</v>
      </c>
      <c r="C71" s="6">
        <f t="shared" ref="C71:M71" si="33">SUM(C54:C70)</f>
        <v>190</v>
      </c>
      <c r="D71" s="6">
        <f t="shared" si="33"/>
        <v>216</v>
      </c>
      <c r="E71" s="6">
        <f t="shared" si="33"/>
        <v>255</v>
      </c>
      <c r="F71" s="6">
        <f t="shared" si="33"/>
        <v>15</v>
      </c>
      <c r="G71" s="6">
        <f t="shared" si="33"/>
        <v>28</v>
      </c>
      <c r="H71" s="6">
        <f t="shared" si="33"/>
        <v>521</v>
      </c>
      <c r="I71" s="6">
        <f t="shared" si="33"/>
        <v>68</v>
      </c>
      <c r="J71" s="6">
        <f t="shared" si="33"/>
        <v>69</v>
      </c>
      <c r="K71" s="6">
        <f t="shared" si="33"/>
        <v>3346</v>
      </c>
      <c r="L71" s="6">
        <f t="shared" si="33"/>
        <v>273</v>
      </c>
      <c r="M71" s="6">
        <f t="shared" si="33"/>
        <v>313</v>
      </c>
    </row>
    <row r="74" spans="1:13" x14ac:dyDescent="0.25">
      <c r="D74" s="25"/>
      <c r="L74" s="25"/>
    </row>
  </sheetData>
  <mergeCells count="18">
    <mergeCell ref="A51:A53"/>
    <mergeCell ref="B51:M51"/>
    <mergeCell ref="B52:D52"/>
    <mergeCell ref="E52:G52"/>
    <mergeCell ref="H52:J52"/>
    <mergeCell ref="K52:M52"/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A4" sqref="A4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4" t="s">
        <v>34</v>
      </c>
      <c r="B5" s="31" t="s">
        <v>33</v>
      </c>
      <c r="C5" s="32"/>
      <c r="D5" s="32"/>
      <c r="E5" s="33"/>
      <c r="F5" s="33"/>
      <c r="G5" s="33"/>
      <c r="H5" s="33"/>
      <c r="I5" s="33"/>
      <c r="J5" s="33"/>
      <c r="K5" s="33"/>
      <c r="L5" s="33"/>
      <c r="M5" s="33"/>
    </row>
    <row r="6" spans="1:13" ht="24.75" customHeight="1" x14ac:dyDescent="0.25">
      <c r="A6" s="33"/>
      <c r="B6" s="34" t="s">
        <v>30</v>
      </c>
      <c r="C6" s="35"/>
      <c r="D6" s="35"/>
      <c r="E6" s="34" t="s">
        <v>31</v>
      </c>
      <c r="F6" s="35"/>
      <c r="G6" s="35"/>
      <c r="H6" s="34" t="s">
        <v>32</v>
      </c>
      <c r="I6" s="35"/>
      <c r="J6" s="35"/>
      <c r="K6" s="34" t="s">
        <v>2</v>
      </c>
      <c r="L6" s="35"/>
      <c r="M6" s="35"/>
    </row>
    <row r="7" spans="1:13" ht="51" x14ac:dyDescent="0.25">
      <c r="A7" s="33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0.8288888888888889</v>
      </c>
      <c r="C8" s="23">
        <f>IF(('Sentencias TSJ'!$B8+'Sentencias TSJ'!$C8+'Sentencias TSJ'!$D8)=0,"-",'Sentencias TSJ'!C8/('Sentencias TSJ'!$B8+'Sentencias TSJ'!$C8+'Sentencias TSJ'!$D8))</f>
        <v>8.8888888888888892E-2</v>
      </c>
      <c r="D8" s="23">
        <f>IF(('Sentencias TSJ'!$B8+'Sentencias TSJ'!$C8+'Sentencias TSJ'!$D8)=0,"-",'Sentencias TSJ'!D8/('Sentencias TSJ'!$B8+'Sentencias TSJ'!$C8+'Sentencias TSJ'!$D8))</f>
        <v>8.2222222222222224E-2</v>
      </c>
      <c r="E8" s="23">
        <f>IF(('Sentencias TSJ'!$E8+'Sentencias TSJ'!$F8+'Sentencias TSJ'!$G8)=0,"-",'Sentencias TSJ'!E8/('Sentencias TSJ'!$E8+'Sentencias TSJ'!$F8+'Sentencias TSJ'!$G8))</f>
        <v>0.80769230769230771</v>
      </c>
      <c r="F8" s="23">
        <f>IF(('Sentencias TSJ'!$E8+'Sentencias TSJ'!$F8+'Sentencias TSJ'!$G8)=0,"-",'Sentencias TSJ'!F8/('Sentencias TSJ'!$E8+'Sentencias TSJ'!$F8+'Sentencias TSJ'!$G8))</f>
        <v>0</v>
      </c>
      <c r="G8" s="23">
        <f>IF(('Sentencias TSJ'!$E8+'Sentencias TSJ'!$F8+'Sentencias TSJ'!$G8)=0,"-",'Sentencias TSJ'!G8/('Sentencias TSJ'!$E8+'Sentencias TSJ'!$F8+'Sentencias TSJ'!$G8))</f>
        <v>0.19230769230769232</v>
      </c>
      <c r="H8" s="23">
        <f>IF(('Sentencias TSJ'!$H8+'Sentencias TSJ'!$I8+'Sentencias TSJ'!$J8)=0,"-",'Sentencias TSJ'!H8/('Sentencias TSJ'!$H8+'Sentencias TSJ'!$I8+'Sentencias TSJ'!$J8))</f>
        <v>0.77941176470588236</v>
      </c>
      <c r="I8" s="23">
        <f>IF(('Sentencias TSJ'!$H8+'Sentencias TSJ'!$I8+'Sentencias TSJ'!$J8)=0,"-",'Sentencias TSJ'!I8/('Sentencias TSJ'!$H8+'Sentencias TSJ'!$I8+'Sentencias TSJ'!$J8))</f>
        <v>2.9411764705882353E-2</v>
      </c>
      <c r="J8" s="23">
        <f>IF(('Sentencias TSJ'!$H8+'Sentencias TSJ'!$I8+'Sentencias TSJ'!$J8)=0,"-",'Sentencias TSJ'!J8/('Sentencias TSJ'!$H8+'Sentencias TSJ'!$I8+'Sentencias TSJ'!$J8))</f>
        <v>0.19117647058823528</v>
      </c>
      <c r="K8" s="23">
        <f>IF(('Sentencias TSJ'!$K8+'Sentencias TSJ'!$L8+'Sentencias TSJ'!$M8)=0,"-",'Sentencias TSJ'!K8/('Sentencias TSJ'!$K8+'Sentencias TSJ'!$L8+'Sentencias TSJ'!$M8))</f>
        <v>0.8216911764705882</v>
      </c>
      <c r="L8" s="23">
        <f>IF(('Sentencias TSJ'!$K8+'Sentencias TSJ'!$L8+'Sentencias TSJ'!$M8)=0,"-",'Sentencias TSJ'!L8/('Sentencias TSJ'!$K8+'Sentencias TSJ'!$L8+'Sentencias TSJ'!$M8))</f>
        <v>7.720588235294118E-2</v>
      </c>
      <c r="M8" s="23">
        <f>IF(('Sentencias TSJ'!$K8+'Sentencias TSJ'!$L8+'Sentencias TSJ'!$M8)=0,"-",'Sentencias TSJ'!M8/('Sentencias TSJ'!$K8+'Sentencias TSJ'!$L8+'Sentencias TSJ'!$M8))</f>
        <v>0.10110294117647059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0.81081081081081086</v>
      </c>
      <c r="C9" s="23">
        <f>IF(('Sentencias TSJ'!$B9+'Sentencias TSJ'!$C9+'Sentencias TSJ'!$D9)=0,"-",'Sentencias TSJ'!C9/('Sentencias TSJ'!$B9+'Sentencias TSJ'!$C9+'Sentencias TSJ'!$D9))</f>
        <v>0.13513513513513514</v>
      </c>
      <c r="D9" s="23">
        <f>IF(('Sentencias TSJ'!$B9+'Sentencias TSJ'!$C9+'Sentencias TSJ'!$D9)=0,"-",'Sentencias TSJ'!D9/('Sentencias TSJ'!$B9+'Sentencias TSJ'!$C9+'Sentencias TSJ'!$D9))</f>
        <v>5.4054054054054057E-2</v>
      </c>
      <c r="E9" s="23">
        <f>IF(('Sentencias TSJ'!$E9+'Sentencias TSJ'!$F9+'Sentencias TSJ'!$G9)=0,"-",'Sentencias TSJ'!E9/('Sentencias TSJ'!$E9+'Sentencias TSJ'!$F9+'Sentencias TSJ'!$G9))</f>
        <v>0.6</v>
      </c>
      <c r="F9" s="23">
        <f>IF(('Sentencias TSJ'!$E9+'Sentencias TSJ'!$F9+'Sentencias TSJ'!$G9)=0,"-",'Sentencias TSJ'!F9/('Sentencias TSJ'!$E9+'Sentencias TSJ'!$F9+'Sentencias TSJ'!$G9))</f>
        <v>0.4</v>
      </c>
      <c r="G9" s="23">
        <f>IF(('Sentencias TSJ'!$E9+'Sentencias TSJ'!$F9+'Sentencias TSJ'!$G9)=0,"-",'Sentencias TSJ'!G9/('Sentencias TSJ'!$E9+'Sentencias TSJ'!$F9+'Sentencias TSJ'!$G9))</f>
        <v>0</v>
      </c>
      <c r="H9" s="23">
        <f>IF(('Sentencias TSJ'!$H9+'Sentencias TSJ'!$I9+'Sentencias TSJ'!$J9)=0,"-",'Sentencias TSJ'!H9/('Sentencias TSJ'!$H9+'Sentencias TSJ'!$I9+'Sentencias TSJ'!$J9))</f>
        <v>0.73333333333333328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0.26666666666666666</v>
      </c>
      <c r="K9" s="23">
        <f>IF(('Sentencias TSJ'!$K9+'Sentencias TSJ'!$L9+'Sentencias TSJ'!$M9)=0,"-",'Sentencias TSJ'!K9/('Sentencias TSJ'!$K9+'Sentencias TSJ'!$L9+'Sentencias TSJ'!$M9))</f>
        <v>0.77192982456140347</v>
      </c>
      <c r="L9" s="23">
        <f>IF(('Sentencias TSJ'!$K9+'Sentencias TSJ'!$L9+'Sentencias TSJ'!$M9)=0,"-",'Sentencias TSJ'!L9/('Sentencias TSJ'!$K9+'Sentencias TSJ'!$L9+'Sentencias TSJ'!$M9))</f>
        <v>0.12280701754385964</v>
      </c>
      <c r="M9" s="23">
        <f>IF(('Sentencias TSJ'!$K9+'Sentencias TSJ'!$L9+'Sentencias TSJ'!$M9)=0,"-",'Sentencias TSJ'!M9/('Sentencias TSJ'!$K9+'Sentencias TSJ'!$L9+'Sentencias TSJ'!$M9))</f>
        <v>0.10526315789473684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0.86363636363636365</v>
      </c>
      <c r="C10" s="23">
        <f>IF(('Sentencias TSJ'!$B10+'Sentencias TSJ'!$C10+'Sentencias TSJ'!$D10)=0,"-",'Sentencias TSJ'!C10/('Sentencias TSJ'!$B10+'Sentencias TSJ'!$C10+'Sentencias TSJ'!$D10))</f>
        <v>6.8181818181818177E-2</v>
      </c>
      <c r="D10" s="23">
        <f>IF(('Sentencias TSJ'!$B10+'Sentencias TSJ'!$C10+'Sentencias TSJ'!$D10)=0,"-",'Sentencias TSJ'!D10/('Sentencias TSJ'!$B10+'Sentencias TSJ'!$C10+'Sentencias TSJ'!$D10))</f>
        <v>6.8181818181818177E-2</v>
      </c>
      <c r="E10" s="23">
        <f>IF(('Sentencias TSJ'!$E10+'Sentencias TSJ'!$F10+'Sentencias TSJ'!$G10)=0,"-",'Sentencias TSJ'!E10/('Sentencias TSJ'!$E10+'Sentencias TSJ'!$F10+'Sentencias TSJ'!$G10))</f>
        <v>1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</v>
      </c>
      <c r="H10" s="23">
        <f>IF(('Sentencias TSJ'!$H10+'Sentencias TSJ'!$I10+'Sentencias TSJ'!$J10)=0,"-",'Sentencias TSJ'!H10/('Sentencias TSJ'!$H10+'Sentencias TSJ'!$I10+'Sentencias TSJ'!$J10))</f>
        <v>1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</v>
      </c>
      <c r="K10" s="23">
        <f>IF(('Sentencias TSJ'!$K10+'Sentencias TSJ'!$L10+'Sentencias TSJ'!$M10)=0,"-",'Sentencias TSJ'!K10/('Sentencias TSJ'!$K10+'Sentencias TSJ'!$L10+'Sentencias TSJ'!$M10))</f>
        <v>0.875</v>
      </c>
      <c r="L10" s="23">
        <f>IF(('Sentencias TSJ'!$K10+'Sentencias TSJ'!$L10+'Sentencias TSJ'!$M10)=0,"-",'Sentencias TSJ'!L10/('Sentencias TSJ'!$K10+'Sentencias TSJ'!$L10+'Sentencias TSJ'!$M10))</f>
        <v>6.25E-2</v>
      </c>
      <c r="M10" s="23">
        <f>IF(('Sentencias TSJ'!$K10+'Sentencias TSJ'!$L10+'Sentencias TSJ'!$M10)=0,"-",'Sentencias TSJ'!M10/('Sentencias TSJ'!$K10+'Sentencias TSJ'!$L10+'Sentencias TSJ'!$M10))</f>
        <v>6.25E-2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0.83221476510067116</v>
      </c>
      <c r="C11" s="23">
        <f>IF(('Sentencias TSJ'!$B11+'Sentencias TSJ'!$C11+'Sentencias TSJ'!$D11)=0,"-",'Sentencias TSJ'!C11/('Sentencias TSJ'!$B11+'Sentencias TSJ'!$C11+'Sentencias TSJ'!$D11))</f>
        <v>0.10738255033557047</v>
      </c>
      <c r="D11" s="23">
        <f>IF(('Sentencias TSJ'!$B11+'Sentencias TSJ'!$C11+'Sentencias TSJ'!$D11)=0,"-",'Sentencias TSJ'!D11/('Sentencias TSJ'!$B11+'Sentencias TSJ'!$C11+'Sentencias TSJ'!$D11))</f>
        <v>6.0402684563758392E-2</v>
      </c>
      <c r="E11" s="23">
        <f>IF(('Sentencias TSJ'!$E11+'Sentencias TSJ'!$F11+'Sentencias TSJ'!$G11)=0,"-",'Sentencias TSJ'!E11/('Sentencias TSJ'!$E11+'Sentencias TSJ'!$F11+'Sentencias TSJ'!$G11))</f>
        <v>1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</v>
      </c>
      <c r="H11" s="23">
        <f>IF(('Sentencias TSJ'!$H11+'Sentencias TSJ'!$I11+'Sentencias TSJ'!$J11)=0,"-",'Sentencias TSJ'!H11/('Sentencias TSJ'!$H11+'Sentencias TSJ'!$I11+'Sentencias TSJ'!$J11))</f>
        <v>0.77777777777777779</v>
      </c>
      <c r="I11" s="23">
        <f>IF(('Sentencias TSJ'!$H11+'Sentencias TSJ'!$I11+'Sentencias TSJ'!$J11)=0,"-",'Sentencias TSJ'!I11/('Sentencias TSJ'!$H11+'Sentencias TSJ'!$I11+'Sentencias TSJ'!$J11))</f>
        <v>0</v>
      </c>
      <c r="J11" s="23">
        <f>IF(('Sentencias TSJ'!$H11+'Sentencias TSJ'!$I11+'Sentencias TSJ'!$J11)=0,"-",'Sentencias TSJ'!J11/('Sentencias TSJ'!$H11+'Sentencias TSJ'!$I11+'Sentencias TSJ'!$J11))</f>
        <v>0.22222222222222221</v>
      </c>
      <c r="K11" s="23">
        <f>IF(('Sentencias TSJ'!$K11+'Sentencias TSJ'!$L11+'Sentencias TSJ'!$M11)=0,"-",'Sentencias TSJ'!K11/('Sentencias TSJ'!$K11+'Sentencias TSJ'!$L11+'Sentencias TSJ'!$M11))</f>
        <v>0.83536585365853655</v>
      </c>
      <c r="L11" s="23">
        <f>IF(('Sentencias TSJ'!$K11+'Sentencias TSJ'!$L11+'Sentencias TSJ'!$M11)=0,"-",'Sentencias TSJ'!L11/('Sentencias TSJ'!$K11+'Sentencias TSJ'!$L11+'Sentencias TSJ'!$M11))</f>
        <v>9.7560975609756101E-2</v>
      </c>
      <c r="M11" s="23">
        <f>IF(('Sentencias TSJ'!$K11+'Sentencias TSJ'!$L11+'Sentencias TSJ'!$M11)=0,"-",'Sentencias TSJ'!M11/('Sentencias TSJ'!$K11+'Sentencias TSJ'!$L11+'Sentencias TSJ'!$M11))</f>
        <v>6.7073170731707321E-2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0.8902439024390244</v>
      </c>
      <c r="C12" s="23">
        <f>IF(('Sentencias TSJ'!$B12+'Sentencias TSJ'!$C12+'Sentencias TSJ'!$D12)=0,"-",'Sentencias TSJ'!C12/('Sentencias TSJ'!$B12+'Sentencias TSJ'!$C12+'Sentencias TSJ'!$D12))</f>
        <v>3.6585365853658534E-2</v>
      </c>
      <c r="D12" s="23">
        <f>IF(('Sentencias TSJ'!$B12+'Sentencias TSJ'!$C12+'Sentencias TSJ'!$D12)=0,"-",'Sentencias TSJ'!D12/('Sentencias TSJ'!$B12+'Sentencias TSJ'!$C12+'Sentencias TSJ'!$D12))</f>
        <v>7.3170731707317069E-2</v>
      </c>
      <c r="E12" s="23">
        <f>IF(('Sentencias TSJ'!$E12+'Sentencias TSJ'!$F12+'Sentencias TSJ'!$G12)=0,"-",'Sentencias TSJ'!E12/('Sentencias TSJ'!$E12+'Sentencias TSJ'!$F12+'Sentencias TSJ'!$G12))</f>
        <v>0.6428571428571429</v>
      </c>
      <c r="F12" s="23">
        <f>IF(('Sentencias TSJ'!$E12+'Sentencias TSJ'!$F12+'Sentencias TSJ'!$G12)=0,"-",'Sentencias TSJ'!F12/('Sentencias TSJ'!$E12+'Sentencias TSJ'!$F12+'Sentencias TSJ'!$G12))</f>
        <v>0</v>
      </c>
      <c r="G12" s="23">
        <f>IF(('Sentencias TSJ'!$E12+'Sentencias TSJ'!$F12+'Sentencias TSJ'!$G12)=0,"-",'Sentencias TSJ'!G12/('Sentencias TSJ'!$E12+'Sentencias TSJ'!$F12+'Sentencias TSJ'!$G12))</f>
        <v>0.35714285714285715</v>
      </c>
      <c r="H12" s="23">
        <f>IF(('Sentencias TSJ'!$H12+'Sentencias TSJ'!$I12+'Sentencias TSJ'!$J12)=0,"-",'Sentencias TSJ'!H12/('Sentencias TSJ'!$H12+'Sentencias TSJ'!$I12+'Sentencias TSJ'!$J12))</f>
        <v>0.76</v>
      </c>
      <c r="I12" s="23">
        <f>IF(('Sentencias TSJ'!$H12+'Sentencias TSJ'!$I12+'Sentencias TSJ'!$J12)=0,"-",'Sentencias TSJ'!I12/('Sentencias TSJ'!$H12+'Sentencias TSJ'!$I12+'Sentencias TSJ'!$J12))</f>
        <v>0</v>
      </c>
      <c r="J12" s="23">
        <f>IF(('Sentencias TSJ'!$H12+'Sentencias TSJ'!$I12+'Sentencias TSJ'!$J12)=0,"-",'Sentencias TSJ'!J12/('Sentencias TSJ'!$H12+'Sentencias TSJ'!$I12+'Sentencias TSJ'!$J12))</f>
        <v>0.24</v>
      </c>
      <c r="K12" s="23">
        <f>IF(('Sentencias TSJ'!$K12+'Sentencias TSJ'!$L12+'Sentencias TSJ'!$M12)=0,"-",'Sentencias TSJ'!K12/('Sentencias TSJ'!$K12+'Sentencias TSJ'!$L12+'Sentencias TSJ'!$M12))</f>
        <v>0.84649122807017541</v>
      </c>
      <c r="L12" s="23">
        <f>IF(('Sentencias TSJ'!$K12+'Sentencias TSJ'!$L12+'Sentencias TSJ'!$M12)=0,"-",'Sentencias TSJ'!L12/('Sentencias TSJ'!$K12+'Sentencias TSJ'!$L12+'Sentencias TSJ'!$M12))</f>
        <v>2.6315789473684209E-2</v>
      </c>
      <c r="M12" s="23">
        <f>IF(('Sentencias TSJ'!$K12+'Sentencias TSJ'!$L12+'Sentencias TSJ'!$M12)=0,"-",'Sentencias TSJ'!M12/('Sentencias TSJ'!$K12+'Sentencias TSJ'!$L12+'Sentencias TSJ'!$M12))</f>
        <v>0.12719298245614036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0.93103448275862066</v>
      </c>
      <c r="C13" s="23">
        <f>IF(('Sentencias TSJ'!$B13+'Sentencias TSJ'!$C13+'Sentencias TSJ'!$D13)=0,"-",'Sentencias TSJ'!C13/('Sentencias TSJ'!$B13+'Sentencias TSJ'!$C13+'Sentencias TSJ'!$D13))</f>
        <v>3.4482758620689655E-2</v>
      </c>
      <c r="D13" s="23">
        <f>IF(('Sentencias TSJ'!$B13+'Sentencias TSJ'!$C13+'Sentencias TSJ'!$D13)=0,"-",'Sentencias TSJ'!D13/('Sentencias TSJ'!$B13+'Sentencias TSJ'!$C13+'Sentencias TSJ'!$D13))</f>
        <v>3.4482758620689655E-2</v>
      </c>
      <c r="E13" s="23" t="str">
        <f>IF(('Sentencias TSJ'!$E13+'Sentencias TSJ'!$F13+'Sentencias TSJ'!$G13)=0,"-",'Sentencias TSJ'!E13/('Sentencias TSJ'!$E13+'Sentencias TSJ'!$F13+'Sentencias TSJ'!$G13))</f>
        <v>-</v>
      </c>
      <c r="F13" s="23" t="str">
        <f>IF(('Sentencias TSJ'!$E13+'Sentencias TSJ'!$F13+'Sentencias TSJ'!$G13)=0,"-",'Sentencias TSJ'!F13/('Sentencias TSJ'!$E13+'Sentencias TSJ'!$F13+'Sentencias TSJ'!$G13))</f>
        <v>-</v>
      </c>
      <c r="G13" s="23" t="str">
        <f>IF(('Sentencias TSJ'!$E13+'Sentencias TSJ'!$F13+'Sentencias TSJ'!$G13)=0,"-",'Sentencias TSJ'!G13/('Sentencias TSJ'!$E13+'Sentencias TSJ'!$F13+'Sentencias TSJ'!$G13))</f>
        <v>-</v>
      </c>
      <c r="H13" s="23">
        <f>IF(('Sentencias TSJ'!$H13+'Sentencias TSJ'!$I13+'Sentencias TSJ'!$J13)=0,"-",'Sentencias TSJ'!H13/('Sentencias TSJ'!$H13+'Sentencias TSJ'!$I13+'Sentencias TSJ'!$J13))</f>
        <v>0.33333333333333331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0.66666666666666663</v>
      </c>
      <c r="K13" s="23">
        <f>IF(('Sentencias TSJ'!$K13+'Sentencias TSJ'!$L13+'Sentencias TSJ'!$M13)=0,"-",'Sentencias TSJ'!K13/('Sentencias TSJ'!$K13+'Sentencias TSJ'!$L13+'Sentencias TSJ'!$M13))</f>
        <v>0.875</v>
      </c>
      <c r="L13" s="23">
        <f>IF(('Sentencias TSJ'!$K13+'Sentencias TSJ'!$L13+'Sentencias TSJ'!$M13)=0,"-",'Sentencias TSJ'!L13/('Sentencias TSJ'!$K13+'Sentencias TSJ'!$L13+'Sentencias TSJ'!$M13))</f>
        <v>3.125E-2</v>
      </c>
      <c r="M13" s="23">
        <f>IF(('Sentencias TSJ'!$K13+'Sentencias TSJ'!$L13+'Sentencias TSJ'!$M13)=0,"-",'Sentencias TSJ'!M13/('Sentencias TSJ'!$K13+'Sentencias TSJ'!$L13+'Sentencias TSJ'!$M13))</f>
        <v>9.375E-2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0.73584905660377353</v>
      </c>
      <c r="C14" s="23">
        <f>IF(('Sentencias TSJ'!$B14+'Sentencias TSJ'!$C14+'Sentencias TSJ'!$D14)=0,"-",'Sentencias TSJ'!C14/('Sentencias TSJ'!$B14+'Sentencias TSJ'!$C14+'Sentencias TSJ'!$D14))</f>
        <v>0.13207547169811321</v>
      </c>
      <c r="D14" s="23">
        <f>IF(('Sentencias TSJ'!$B14+'Sentencias TSJ'!$C14+'Sentencias TSJ'!$D14)=0,"-",'Sentencias TSJ'!D14/('Sentencias TSJ'!$B14+'Sentencias TSJ'!$C14+'Sentencias TSJ'!$D14))</f>
        <v>0.13207547169811321</v>
      </c>
      <c r="E14" s="23">
        <f>IF(('Sentencias TSJ'!$E14+'Sentencias TSJ'!$F14+'Sentencias TSJ'!$G14)=0,"-",'Sentencias TSJ'!E14/('Sentencias TSJ'!$E14+'Sentencias TSJ'!$F14+'Sentencias TSJ'!$G14))</f>
        <v>1</v>
      </c>
      <c r="F14" s="23">
        <f>IF(('Sentencias TSJ'!$E14+'Sentencias TSJ'!$F14+'Sentencias TSJ'!$G14)=0,"-",'Sentencias TSJ'!F14/('Sentencias TSJ'!$E14+'Sentencias TSJ'!$F14+'Sentencias TSJ'!$G14))</f>
        <v>0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0.66666666666666663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0.33333333333333331</v>
      </c>
      <c r="K14" s="23">
        <f>IF(('Sentencias TSJ'!$K14+'Sentencias TSJ'!$L14+'Sentencias TSJ'!$M14)=0,"-",'Sentencias TSJ'!K14/('Sentencias TSJ'!$K14+'Sentencias TSJ'!$L14+'Sentencias TSJ'!$M14))</f>
        <v>0.73770491803278693</v>
      </c>
      <c r="L14" s="23">
        <f>IF(('Sentencias TSJ'!$K14+'Sentencias TSJ'!$L14+'Sentencias TSJ'!$M14)=0,"-",'Sentencias TSJ'!L14/('Sentencias TSJ'!$K14+'Sentencias TSJ'!$L14+'Sentencias TSJ'!$M14))</f>
        <v>0.11475409836065574</v>
      </c>
      <c r="M14" s="23">
        <f>IF(('Sentencias TSJ'!$K14+'Sentencias TSJ'!$L14+'Sentencias TSJ'!$M14)=0,"-",'Sentencias TSJ'!M14/('Sentencias TSJ'!$K14+'Sentencias TSJ'!$L14+'Sentencias TSJ'!$M14))</f>
        <v>0.14754098360655737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0.8660714285714286</v>
      </c>
      <c r="C15" s="23">
        <f>IF(('Sentencias TSJ'!$B15+'Sentencias TSJ'!$C15+'Sentencias TSJ'!$D15)=0,"-",'Sentencias TSJ'!C15/('Sentencias TSJ'!$B15+'Sentencias TSJ'!$C15+'Sentencias TSJ'!$D15))</f>
        <v>3.5714285714285712E-2</v>
      </c>
      <c r="D15" s="23">
        <f>IF(('Sentencias TSJ'!$B15+'Sentencias TSJ'!$C15+'Sentencias TSJ'!$D15)=0,"-",'Sentencias TSJ'!D15/('Sentencias TSJ'!$B15+'Sentencias TSJ'!$C15+'Sentencias TSJ'!$D15))</f>
        <v>9.8214285714285712E-2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0.75</v>
      </c>
      <c r="I15" s="23">
        <f>IF(('Sentencias TSJ'!$H15+'Sentencias TSJ'!$I15+'Sentencias TSJ'!$J15)=0,"-",'Sentencias TSJ'!I15/('Sentencias TSJ'!$H15+'Sentencias TSJ'!$I15+'Sentencias TSJ'!$J15))</f>
        <v>0</v>
      </c>
      <c r="J15" s="23">
        <f>IF(('Sentencias TSJ'!$H15+'Sentencias TSJ'!$I15+'Sentencias TSJ'!$J15)=0,"-",'Sentencias TSJ'!J15/('Sentencias TSJ'!$H15+'Sentencias TSJ'!$I15+'Sentencias TSJ'!$J15))</f>
        <v>0.25</v>
      </c>
      <c r="K15" s="23">
        <f>IF(('Sentencias TSJ'!$K15+'Sentencias TSJ'!$L15+'Sentencias TSJ'!$M15)=0,"-",'Sentencias TSJ'!K15/('Sentencias TSJ'!$K15+'Sentencias TSJ'!$L15+'Sentencias TSJ'!$M15))</f>
        <v>0.86324786324786329</v>
      </c>
      <c r="L15" s="23">
        <f>IF(('Sentencias TSJ'!$K15+'Sentencias TSJ'!$L15+'Sentencias TSJ'!$M15)=0,"-",'Sentencias TSJ'!L15/('Sentencias TSJ'!$K15+'Sentencias TSJ'!$L15+'Sentencias TSJ'!$M15))</f>
        <v>3.4188034188034191E-2</v>
      </c>
      <c r="M15" s="23">
        <f>IF(('Sentencias TSJ'!$K15+'Sentencias TSJ'!$L15+'Sentencias TSJ'!$M15)=0,"-",'Sentencias TSJ'!M15/('Sentencias TSJ'!$K15+'Sentencias TSJ'!$L15+'Sentencias TSJ'!$M15))</f>
        <v>0.10256410256410256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0.88211920529801324</v>
      </c>
      <c r="C16" s="23">
        <f>IF(('Sentencias TSJ'!$B16+'Sentencias TSJ'!$C16+'Sentencias TSJ'!$D16)=0,"-",'Sentencias TSJ'!C16/('Sentencias TSJ'!$B16+'Sentencias TSJ'!$C16+'Sentencias TSJ'!$D16))</f>
        <v>5.9602649006622516E-2</v>
      </c>
      <c r="D16" s="23">
        <f>IF(('Sentencias TSJ'!$B16+'Sentencias TSJ'!$C16+'Sentencias TSJ'!$D16)=0,"-",'Sentencias TSJ'!D16/('Sentencias TSJ'!$B16+'Sentencias TSJ'!$C16+'Sentencias TSJ'!$D16))</f>
        <v>5.8278145695364242E-2</v>
      </c>
      <c r="E16" s="23">
        <f>IF(('Sentencias TSJ'!$E16+'Sentencias TSJ'!$F16+'Sentencias TSJ'!$G16)=0,"-",'Sentencias TSJ'!E16/('Sentencias TSJ'!$E16+'Sentencias TSJ'!$F16+'Sentencias TSJ'!$G16))</f>
        <v>0.87037037037037035</v>
      </c>
      <c r="F16" s="23">
        <f>IF(('Sentencias TSJ'!$E16+'Sentencias TSJ'!$F16+'Sentencias TSJ'!$G16)=0,"-",'Sentencias TSJ'!F16/('Sentencias TSJ'!$E16+'Sentencias TSJ'!$F16+'Sentencias TSJ'!$G16))</f>
        <v>4.3209876543209874E-2</v>
      </c>
      <c r="G16" s="23">
        <f>IF(('Sentencias TSJ'!$E16+'Sentencias TSJ'!$F16+'Sentencias TSJ'!$G16)=0,"-",'Sentencias TSJ'!G16/('Sentencias TSJ'!$E16+'Sentencias TSJ'!$F16+'Sentencias TSJ'!$G16))</f>
        <v>8.6419753086419748E-2</v>
      </c>
      <c r="H16" s="23">
        <f>IF(('Sentencias TSJ'!$H16+'Sentencias TSJ'!$I16+'Sentencias TSJ'!$J16)=0,"-",'Sentencias TSJ'!H16/('Sentencias TSJ'!$H16+'Sentencias TSJ'!$I16+'Sentencias TSJ'!$J16))</f>
        <v>0.80655737704918029</v>
      </c>
      <c r="I16" s="23">
        <f>IF(('Sentencias TSJ'!$H16+'Sentencias TSJ'!$I16+'Sentencias TSJ'!$J16)=0,"-",'Sentencias TSJ'!I16/('Sentencias TSJ'!$H16+'Sentencias TSJ'!$I16+'Sentencias TSJ'!$J16))</f>
        <v>0.12459016393442623</v>
      </c>
      <c r="J16" s="23">
        <f>IF(('Sentencias TSJ'!$H16+'Sentencias TSJ'!$I16+'Sentencias TSJ'!$J16)=0,"-",'Sentencias TSJ'!J16/('Sentencias TSJ'!$H16+'Sentencias TSJ'!$I16+'Sentencias TSJ'!$J16))</f>
        <v>6.8852459016393447E-2</v>
      </c>
      <c r="K16" s="23">
        <f>IF(('Sentencias TSJ'!$K16+'Sentencias TSJ'!$L16+'Sentencias TSJ'!$M16)=0,"-",'Sentencias TSJ'!K16/('Sentencias TSJ'!$K16+'Sentencias TSJ'!$L16+'Sentencias TSJ'!$M16))</f>
        <v>0.86170212765957444</v>
      </c>
      <c r="L16" s="23">
        <f>IF(('Sentencias TSJ'!$K16+'Sentencias TSJ'!$L16+'Sentencias TSJ'!$M16)=0,"-",'Sentencias TSJ'!L16/('Sentencias TSJ'!$K16+'Sentencias TSJ'!$L16+'Sentencias TSJ'!$M16))</f>
        <v>7.3649754500818329E-2</v>
      </c>
      <c r="M16" s="23">
        <f>IF(('Sentencias TSJ'!$K16+'Sentencias TSJ'!$L16+'Sentencias TSJ'!$M16)=0,"-",'Sentencias TSJ'!M16/('Sentencias TSJ'!$K16+'Sentencias TSJ'!$L16+'Sentencias TSJ'!$M16))</f>
        <v>6.4648117839607208E-2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0.87465181058495822</v>
      </c>
      <c r="C17" s="23">
        <f>IF(('Sentencias TSJ'!$B17+'Sentencias TSJ'!$C17+'Sentencias TSJ'!$D17)=0,"-",'Sentencias TSJ'!C17/('Sentencias TSJ'!$B17+'Sentencias TSJ'!$C17+'Sentencias TSJ'!$D17))</f>
        <v>4.7353760445682451E-2</v>
      </c>
      <c r="D17" s="23">
        <f>IF(('Sentencias TSJ'!$B17+'Sentencias TSJ'!$C17+'Sentencias TSJ'!$D17)=0,"-",'Sentencias TSJ'!D17/('Sentencias TSJ'!$B17+'Sentencias TSJ'!$C17+'Sentencias TSJ'!$D17))</f>
        <v>7.7994428969359333E-2</v>
      </c>
      <c r="E17" s="23">
        <f>IF(('Sentencias TSJ'!$E17+'Sentencias TSJ'!$F17+'Sentencias TSJ'!$G17)=0,"-",'Sentencias TSJ'!E17/('Sentencias TSJ'!$E17+'Sentencias TSJ'!$F17+'Sentencias TSJ'!$G17))</f>
        <v>0.8571428571428571</v>
      </c>
      <c r="F17" s="23">
        <f>IF(('Sentencias TSJ'!$E17+'Sentencias TSJ'!$F17+'Sentencias TSJ'!$G17)=0,"-",'Sentencias TSJ'!F17/('Sentencias TSJ'!$E17+'Sentencias TSJ'!$F17+'Sentencias TSJ'!$G17))</f>
        <v>7.1428571428571425E-2</v>
      </c>
      <c r="G17" s="23">
        <f>IF(('Sentencias TSJ'!$E17+'Sentencias TSJ'!$F17+'Sentencias TSJ'!$G17)=0,"-",'Sentencias TSJ'!G17/('Sentencias TSJ'!$E17+'Sentencias TSJ'!$F17+'Sentencias TSJ'!$G17))</f>
        <v>7.1428571428571425E-2</v>
      </c>
      <c r="H17" s="23">
        <f>IF(('Sentencias TSJ'!$H17+'Sentencias TSJ'!$I17+'Sentencias TSJ'!$J17)=0,"-",'Sentencias TSJ'!H17/('Sentencias TSJ'!$H17+'Sentencias TSJ'!$I17+'Sentencias TSJ'!$J17))</f>
        <v>0.8970588235294118</v>
      </c>
      <c r="I17" s="23">
        <f>IF(('Sentencias TSJ'!$H17+'Sentencias TSJ'!$I17+'Sentencias TSJ'!$J17)=0,"-",'Sentencias TSJ'!I17/('Sentencias TSJ'!$H17+'Sentencias TSJ'!$I17+'Sentencias TSJ'!$J17))</f>
        <v>2.9411764705882353E-2</v>
      </c>
      <c r="J17" s="23">
        <f>IF(('Sentencias TSJ'!$H17+'Sentencias TSJ'!$I17+'Sentencias TSJ'!$J17)=0,"-",'Sentencias TSJ'!J17/('Sentencias TSJ'!$H17+'Sentencias TSJ'!$I17+'Sentencias TSJ'!$J17))</f>
        <v>7.3529411764705885E-2</v>
      </c>
      <c r="K17" s="23">
        <f>IF(('Sentencias TSJ'!$K17+'Sentencias TSJ'!$L17+'Sentencias TSJ'!$M17)=0,"-",'Sentencias TSJ'!K17/('Sentencias TSJ'!$K17+'Sentencias TSJ'!$L17+'Sentencias TSJ'!$M17))</f>
        <v>0.87755102040816324</v>
      </c>
      <c r="L17" s="23">
        <f>IF(('Sentencias TSJ'!$K17+'Sentencias TSJ'!$L17+'Sentencias TSJ'!$M17)=0,"-",'Sentencias TSJ'!L17/('Sentencias TSJ'!$K17+'Sentencias TSJ'!$L17+'Sentencias TSJ'!$M17))</f>
        <v>4.5351473922902494E-2</v>
      </c>
      <c r="M17" s="23">
        <f>IF(('Sentencias TSJ'!$K17+'Sentencias TSJ'!$L17+'Sentencias TSJ'!$M17)=0,"-",'Sentencias TSJ'!M17/('Sentencias TSJ'!$K17+'Sentencias TSJ'!$L17+'Sentencias TSJ'!$M17))</f>
        <v>7.7097505668934238E-2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0.95</v>
      </c>
      <c r="C18" s="23">
        <f>IF(('Sentencias TSJ'!$B18+'Sentencias TSJ'!$C18+'Sentencias TSJ'!$D18)=0,"-",'Sentencias TSJ'!C18/('Sentencias TSJ'!$B18+'Sentencias TSJ'!$C18+'Sentencias TSJ'!$D18))</f>
        <v>0</v>
      </c>
      <c r="D18" s="23">
        <f>IF(('Sentencias TSJ'!$B18+'Sentencias TSJ'!$C18+'Sentencias TSJ'!$D18)=0,"-",'Sentencias TSJ'!D18/('Sentencias TSJ'!$B18+'Sentencias TSJ'!$C18+'Sentencias TSJ'!$D18))</f>
        <v>0.05</v>
      </c>
      <c r="E18" s="23" t="str">
        <f>IF(('Sentencias TSJ'!$E18+'Sentencias TSJ'!$F18+'Sentencias TSJ'!$G18)=0,"-",'Sentencias TSJ'!E18/('Sentencias TSJ'!$E18+'Sentencias TSJ'!$F18+'Sentencias TSJ'!$G18))</f>
        <v>-</v>
      </c>
      <c r="F18" s="23" t="str">
        <f>IF(('Sentencias TSJ'!$E18+'Sentencias TSJ'!$F18+'Sentencias TSJ'!$G18)=0,"-",'Sentencias TSJ'!F18/('Sentencias TSJ'!$E18+'Sentencias TSJ'!$F18+'Sentencias TSJ'!$G18))</f>
        <v>-</v>
      </c>
      <c r="G18" s="23" t="str">
        <f>IF(('Sentencias TSJ'!$E18+'Sentencias TSJ'!$F18+'Sentencias TSJ'!$G18)=0,"-",'Sentencias TSJ'!G18/('Sentencias TSJ'!$E18+'Sentencias TSJ'!$F18+'Sentencias TSJ'!$G18))</f>
        <v>-</v>
      </c>
      <c r="H18" s="23">
        <f>IF(('Sentencias TSJ'!$H18+'Sentencias TSJ'!$I18+'Sentencias TSJ'!$J18)=0,"-",'Sentencias TSJ'!H18/('Sentencias TSJ'!$H18+'Sentencias TSJ'!$I18+'Sentencias TSJ'!$J18))</f>
        <v>0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1</v>
      </c>
      <c r="K18" s="23">
        <f>IF(('Sentencias TSJ'!$K18+'Sentencias TSJ'!$L18+'Sentencias TSJ'!$M18)=0,"-",'Sentencias TSJ'!K18/('Sentencias TSJ'!$K18+'Sentencias TSJ'!$L18+'Sentencias TSJ'!$M18))</f>
        <v>0.90476190476190477</v>
      </c>
      <c r="L18" s="23">
        <f>IF(('Sentencias TSJ'!$K18+'Sentencias TSJ'!$L18+'Sentencias TSJ'!$M18)=0,"-",'Sentencias TSJ'!L18/('Sentencias TSJ'!$K18+'Sentencias TSJ'!$L18+'Sentencias TSJ'!$M18))</f>
        <v>0</v>
      </c>
      <c r="M18" s="23">
        <f>IF(('Sentencias TSJ'!$K18+'Sentencias TSJ'!$L18+'Sentencias TSJ'!$M18)=0,"-",'Sentencias TSJ'!M18/('Sentencias TSJ'!$K18+'Sentencias TSJ'!$L18+'Sentencias TSJ'!$M18))</f>
        <v>9.5238095238095233E-2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0.759493670886076</v>
      </c>
      <c r="C19" s="23">
        <f>IF(('Sentencias TSJ'!$B19+'Sentencias TSJ'!$C19+'Sentencias TSJ'!$D19)=0,"-",'Sentencias TSJ'!C19/('Sentencias TSJ'!$B19+'Sentencias TSJ'!$C19+'Sentencias TSJ'!$D19))</f>
        <v>0.11392405063291139</v>
      </c>
      <c r="D19" s="23">
        <f>IF(('Sentencias TSJ'!$B19+'Sentencias TSJ'!$C19+'Sentencias TSJ'!$D19)=0,"-",'Sentencias TSJ'!D19/('Sentencias TSJ'!$B19+'Sentencias TSJ'!$C19+'Sentencias TSJ'!$D19))</f>
        <v>0.12658227848101267</v>
      </c>
      <c r="E19" s="23">
        <f>IF(('Sentencias TSJ'!$E19+'Sentencias TSJ'!$F19+'Sentencias TSJ'!$G19)=0,"-",'Sentencias TSJ'!E19/('Sentencias TSJ'!$E19+'Sentencias TSJ'!$F19+'Sentencias TSJ'!$G19))</f>
        <v>1</v>
      </c>
      <c r="F19" s="23">
        <f>IF(('Sentencias TSJ'!$E19+'Sentencias TSJ'!$F19+'Sentencias TSJ'!$G19)=0,"-",'Sentencias TSJ'!F19/('Sentencias TSJ'!$E19+'Sentencias TSJ'!$F19+'Sentencias TSJ'!$G19))</f>
        <v>0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0.7142857142857143</v>
      </c>
      <c r="I19" s="23">
        <f>IF(('Sentencias TSJ'!$H19+'Sentencias TSJ'!$I19+'Sentencias TSJ'!$J19)=0,"-",'Sentencias TSJ'!I19/('Sentencias TSJ'!$H19+'Sentencias TSJ'!$I19+'Sentencias TSJ'!$J19))</f>
        <v>0.14285714285714285</v>
      </c>
      <c r="J19" s="23">
        <f>IF(('Sentencias TSJ'!$H19+'Sentencias TSJ'!$I19+'Sentencias TSJ'!$J19)=0,"-",'Sentencias TSJ'!J19/('Sentencias TSJ'!$H19+'Sentencias TSJ'!$I19+'Sentencias TSJ'!$J19))</f>
        <v>0.14285714285714285</v>
      </c>
      <c r="K19" s="23">
        <f>IF(('Sentencias TSJ'!$K19+'Sentencias TSJ'!$L19+'Sentencias TSJ'!$M19)=0,"-",'Sentencias TSJ'!K19/('Sentencias TSJ'!$K19+'Sentencias TSJ'!$L19+'Sentencias TSJ'!$M19))</f>
        <v>0.7640449438202247</v>
      </c>
      <c r="L19" s="23">
        <f>IF(('Sentencias TSJ'!$K19+'Sentencias TSJ'!$L19+'Sentencias TSJ'!$M19)=0,"-",'Sentencias TSJ'!L19/('Sentencias TSJ'!$K19+'Sentencias TSJ'!$L19+'Sentencias TSJ'!$M19))</f>
        <v>0.11235955056179775</v>
      </c>
      <c r="M19" s="23">
        <f>IF(('Sentencias TSJ'!$K19+'Sentencias TSJ'!$L19+'Sentencias TSJ'!$M19)=0,"-",'Sentencias TSJ'!M19/('Sentencias TSJ'!$K19+'Sentencias TSJ'!$L19+'Sentencias TSJ'!$M19))</f>
        <v>0.12359550561797752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0.91977077363896853</v>
      </c>
      <c r="C20" s="23">
        <f>IF(('Sentencias TSJ'!$B20+'Sentencias TSJ'!$C20+'Sentencias TSJ'!$D20)=0,"-",'Sentencias TSJ'!C20/('Sentencias TSJ'!$B20+'Sentencias TSJ'!$C20+'Sentencias TSJ'!$D20))</f>
        <v>3.151862464183381E-2</v>
      </c>
      <c r="D20" s="23">
        <f>IF(('Sentencias TSJ'!$B20+'Sentencias TSJ'!$C20+'Sentencias TSJ'!$D20)=0,"-",'Sentencias TSJ'!D20/('Sentencias TSJ'!$B20+'Sentencias TSJ'!$C20+'Sentencias TSJ'!$D20))</f>
        <v>4.8710601719197708E-2</v>
      </c>
      <c r="E20" s="23">
        <f>IF(('Sentencias TSJ'!$E20+'Sentencias TSJ'!$F20+'Sentencias TSJ'!$G20)=0,"-",'Sentencias TSJ'!E20/('Sentencias TSJ'!$E20+'Sentencias TSJ'!$F20+'Sentencias TSJ'!$G20))</f>
        <v>0.8571428571428571</v>
      </c>
      <c r="F20" s="23">
        <f>IF(('Sentencias TSJ'!$E20+'Sentencias TSJ'!$F20+'Sentencias TSJ'!$G20)=0,"-",'Sentencias TSJ'!F20/('Sentencias TSJ'!$E20+'Sentencias TSJ'!$F20+'Sentencias TSJ'!$G20))</f>
        <v>0.11428571428571428</v>
      </c>
      <c r="G20" s="23">
        <f>IF(('Sentencias TSJ'!$E20+'Sentencias TSJ'!$F20+'Sentencias TSJ'!$G20)=0,"-",'Sentencias TSJ'!G20/('Sentencias TSJ'!$E20+'Sentencias TSJ'!$F20+'Sentencias TSJ'!$G20))</f>
        <v>2.8571428571428571E-2</v>
      </c>
      <c r="H20" s="23">
        <f>IF(('Sentencias TSJ'!$H20+'Sentencias TSJ'!$I20+'Sentencias TSJ'!$J20)=0,"-",'Sentencias TSJ'!H20/('Sentencias TSJ'!$H20+'Sentencias TSJ'!$I20+'Sentencias TSJ'!$J20))</f>
        <v>0.63793103448275867</v>
      </c>
      <c r="I20" s="23">
        <f>IF(('Sentencias TSJ'!$H20+'Sentencias TSJ'!$I20+'Sentencias TSJ'!$J20)=0,"-",'Sentencias TSJ'!I20/('Sentencias TSJ'!$H20+'Sentencias TSJ'!$I20+'Sentencias TSJ'!$J20))</f>
        <v>0.34482758620689657</v>
      </c>
      <c r="J20" s="23">
        <f>IF(('Sentencias TSJ'!$H20+'Sentencias TSJ'!$I20+'Sentencias TSJ'!$J20)=0,"-",'Sentencias TSJ'!J20/('Sentencias TSJ'!$H20+'Sentencias TSJ'!$I20+'Sentencias TSJ'!$J20))</f>
        <v>1.7241379310344827E-2</v>
      </c>
      <c r="K20" s="23">
        <f>IF(('Sentencias TSJ'!$K20+'Sentencias TSJ'!$L20+'Sentencias TSJ'!$M20)=0,"-",'Sentencias TSJ'!K20/('Sentencias TSJ'!$K20+'Sentencias TSJ'!$L20+'Sentencias TSJ'!$M20))</f>
        <v>0.87782805429864252</v>
      </c>
      <c r="L20" s="23">
        <f>IF(('Sentencias TSJ'!$K20+'Sentencias TSJ'!$L20+'Sentencias TSJ'!$M20)=0,"-",'Sentencias TSJ'!L20/('Sentencias TSJ'!$K20+'Sentencias TSJ'!$L20+'Sentencias TSJ'!$M20))</f>
        <v>7.9185520361990946E-2</v>
      </c>
      <c r="M20" s="23">
        <f>IF(('Sentencias TSJ'!$K20+'Sentencias TSJ'!$L20+'Sentencias TSJ'!$M20)=0,"-",'Sentencias TSJ'!M20/('Sentencias TSJ'!$K20+'Sentencias TSJ'!$L20+'Sentencias TSJ'!$M20))</f>
        <v>4.2986425339366516E-2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0.82857142857142863</v>
      </c>
      <c r="C21" s="23">
        <f>IF(('Sentencias TSJ'!$B21+'Sentencias TSJ'!$C21+'Sentencias TSJ'!$D21)=0,"-",'Sentencias TSJ'!C21/('Sentencias TSJ'!$B21+'Sentencias TSJ'!$C21+'Sentencias TSJ'!$D21))</f>
        <v>4.2857142857142858E-2</v>
      </c>
      <c r="D21" s="23">
        <f>IF(('Sentencias TSJ'!$B21+'Sentencias TSJ'!$C21+'Sentencias TSJ'!$D21)=0,"-",'Sentencias TSJ'!D21/('Sentencias TSJ'!$B21+'Sentencias TSJ'!$C21+'Sentencias TSJ'!$D21))</f>
        <v>0.12857142857142856</v>
      </c>
      <c r="E21" s="23">
        <f>IF(('Sentencias TSJ'!$E21+'Sentencias TSJ'!$F21+'Sentencias TSJ'!$G21)=0,"-",'Sentencias TSJ'!E21/('Sentencias TSJ'!$E21+'Sentencias TSJ'!$F21+'Sentencias TSJ'!$G21))</f>
        <v>1</v>
      </c>
      <c r="F21" s="23">
        <f>IF(('Sentencias TSJ'!$E21+'Sentencias TSJ'!$F21+'Sentencias TSJ'!$G21)=0,"-",'Sentencias TSJ'!F21/('Sentencias TSJ'!$E21+'Sentencias TSJ'!$F21+'Sentencias TSJ'!$G21))</f>
        <v>0</v>
      </c>
      <c r="G21" s="23">
        <f>IF(('Sentencias TSJ'!$E21+'Sentencias TSJ'!$F21+'Sentencias TSJ'!$G21)=0,"-",'Sentencias TSJ'!G21/('Sentencias TSJ'!$E21+'Sentencias TSJ'!$F21+'Sentencias TSJ'!$G21))</f>
        <v>0</v>
      </c>
      <c r="H21" s="23">
        <f>IF(('Sentencias TSJ'!$H21+'Sentencias TSJ'!$I21+'Sentencias TSJ'!$J21)=0,"-",'Sentencias TSJ'!H21/('Sentencias TSJ'!$H21+'Sentencias TSJ'!$I21+'Sentencias TSJ'!$J21))</f>
        <v>1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</v>
      </c>
      <c r="K21" s="23">
        <f>IF(('Sentencias TSJ'!$K21+'Sentencias TSJ'!$L21+'Sentencias TSJ'!$M21)=0,"-",'Sentencias TSJ'!K21/('Sentencias TSJ'!$K21+'Sentencias TSJ'!$L21+'Sentencias TSJ'!$M21))</f>
        <v>0.84615384615384615</v>
      </c>
      <c r="L21" s="23">
        <f>IF(('Sentencias TSJ'!$K21+'Sentencias TSJ'!$L21+'Sentencias TSJ'!$M21)=0,"-",'Sentencias TSJ'!L21/('Sentencias TSJ'!$K21+'Sentencias TSJ'!$L21+'Sentencias TSJ'!$M21))</f>
        <v>3.8461538461538464E-2</v>
      </c>
      <c r="M21" s="23">
        <f>IF(('Sentencias TSJ'!$K21+'Sentencias TSJ'!$L21+'Sentencias TSJ'!$M21)=0,"-",'Sentencias TSJ'!M21/('Sentencias TSJ'!$K21+'Sentencias TSJ'!$L21+'Sentencias TSJ'!$M21))</f>
        <v>0.11538461538461539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0.83783783783783783</v>
      </c>
      <c r="C22" s="23">
        <f>IF(('Sentencias TSJ'!$B22+'Sentencias TSJ'!$C22+'Sentencias TSJ'!$D22)=0,"-",'Sentencias TSJ'!C22/('Sentencias TSJ'!$B22+'Sentencias TSJ'!$C22+'Sentencias TSJ'!$D22))</f>
        <v>0.10810810810810811</v>
      </c>
      <c r="D22" s="23">
        <f>IF(('Sentencias TSJ'!$B22+'Sentencias TSJ'!$C22+'Sentencias TSJ'!$D22)=0,"-",'Sentencias TSJ'!D22/('Sentencias TSJ'!$B22+'Sentencias TSJ'!$C22+'Sentencias TSJ'!$D22))</f>
        <v>5.4054054054054057E-2</v>
      </c>
      <c r="E22" s="23" t="str">
        <f>IF(('Sentencias TSJ'!$E22+'Sentencias TSJ'!$F22+'Sentencias TSJ'!$G22)=0,"-",'Sentencias TSJ'!E22/('Sentencias TSJ'!$E22+'Sentencias TSJ'!$F22+'Sentencias TSJ'!$G22))</f>
        <v>-</v>
      </c>
      <c r="F22" s="23" t="str">
        <f>IF(('Sentencias TSJ'!$E22+'Sentencias TSJ'!$F22+'Sentencias TSJ'!$G22)=0,"-",'Sentencias TSJ'!F22/('Sentencias TSJ'!$E22+'Sentencias TSJ'!$F22+'Sentencias TSJ'!$G22))</f>
        <v>-</v>
      </c>
      <c r="G22" s="23" t="str">
        <f>IF(('Sentencias TSJ'!$E22+'Sentencias TSJ'!$F22+'Sentencias TSJ'!$G22)=0,"-",'Sentencias TSJ'!G22/('Sentencias TSJ'!$E22+'Sentencias TSJ'!$F22+'Sentencias TSJ'!$G22))</f>
        <v>-</v>
      </c>
      <c r="H22" s="23">
        <f>IF(('Sentencias TSJ'!$H22+'Sentencias TSJ'!$I22+'Sentencias TSJ'!$J22)=0,"-",'Sentencias TSJ'!H22/('Sentencias TSJ'!$H22+'Sentencias TSJ'!$I22+'Sentencias TSJ'!$J22))</f>
        <v>0.8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0.2</v>
      </c>
      <c r="K22" s="23">
        <f>IF(('Sentencias TSJ'!$K22+'Sentencias TSJ'!$L22+'Sentencias TSJ'!$M22)=0,"-",'Sentencias TSJ'!K22/('Sentencias TSJ'!$K22+'Sentencias TSJ'!$L22+'Sentencias TSJ'!$M22))</f>
        <v>0.82978723404255317</v>
      </c>
      <c r="L22" s="23">
        <f>IF(('Sentencias TSJ'!$K22+'Sentencias TSJ'!$L22+'Sentencias TSJ'!$M22)=0,"-",'Sentencias TSJ'!L22/('Sentencias TSJ'!$K22+'Sentencias TSJ'!$L22+'Sentencias TSJ'!$M22))</f>
        <v>8.5106382978723402E-2</v>
      </c>
      <c r="M22" s="23">
        <f>IF(('Sentencias TSJ'!$K22+'Sentencias TSJ'!$L22+'Sentencias TSJ'!$M22)=0,"-",'Sentencias TSJ'!M22/('Sentencias TSJ'!$K22+'Sentencias TSJ'!$L22+'Sentencias TSJ'!$M22))</f>
        <v>8.5106382978723402E-2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0.96923076923076923</v>
      </c>
      <c r="C23" s="23">
        <f>IF(('Sentencias TSJ'!$B23+'Sentencias TSJ'!$C23+'Sentencias TSJ'!$D23)=0,"-",'Sentencias TSJ'!C23/('Sentencias TSJ'!$B23+'Sentencias TSJ'!$C23+'Sentencias TSJ'!$D23))</f>
        <v>1.5384615384615385E-2</v>
      </c>
      <c r="D23" s="23">
        <f>IF(('Sentencias TSJ'!$B23+'Sentencias TSJ'!$C23+'Sentencias TSJ'!$D23)=0,"-",'Sentencias TSJ'!D23/('Sentencias TSJ'!$B23+'Sentencias TSJ'!$C23+'Sentencias TSJ'!$D23))</f>
        <v>1.5384615384615385E-2</v>
      </c>
      <c r="E23" s="23">
        <f>IF(('Sentencias TSJ'!$E23+'Sentencias TSJ'!$F23+'Sentencias TSJ'!$G23)=0,"-",'Sentencias TSJ'!E23/('Sentencias TSJ'!$E23+'Sentencias TSJ'!$F23+'Sentencias TSJ'!$G23))</f>
        <v>0.75</v>
      </c>
      <c r="F23" s="23">
        <f>IF(('Sentencias TSJ'!$E23+'Sentencias TSJ'!$F23+'Sentencias TSJ'!$G23)=0,"-",'Sentencias TSJ'!F23/('Sentencias TSJ'!$E23+'Sentencias TSJ'!$F23+'Sentencias TSJ'!$G23))</f>
        <v>0.25</v>
      </c>
      <c r="G23" s="23">
        <f>IF(('Sentencias TSJ'!$E23+'Sentencias TSJ'!$F23+'Sentencias TSJ'!$G23)=0,"-",'Sentencias TSJ'!G23/('Sentencias TSJ'!$E23+'Sentencias TSJ'!$F23+'Sentencias TSJ'!$G23))</f>
        <v>0</v>
      </c>
      <c r="H23" s="23">
        <f>IF(('Sentencias TSJ'!$H23+'Sentencias TSJ'!$I23+'Sentencias TSJ'!$J23)=0,"-",'Sentencias TSJ'!H23/('Sentencias TSJ'!$H23+'Sentencias TSJ'!$I23+'Sentencias TSJ'!$J23))</f>
        <v>0.9</v>
      </c>
      <c r="I23" s="23">
        <f>IF(('Sentencias TSJ'!$H23+'Sentencias TSJ'!$I23+'Sentencias TSJ'!$J23)=0,"-",'Sentencias TSJ'!I23/('Sentencias TSJ'!$H23+'Sentencias TSJ'!$I23+'Sentencias TSJ'!$J23))</f>
        <v>0.1</v>
      </c>
      <c r="J23" s="23">
        <f>IF(('Sentencias TSJ'!$H23+'Sentencias TSJ'!$I23+'Sentencias TSJ'!$J23)=0,"-",'Sentencias TSJ'!J23/('Sentencias TSJ'!$H23+'Sentencias TSJ'!$I23+'Sentencias TSJ'!$J23))</f>
        <v>0</v>
      </c>
      <c r="K23" s="23">
        <f>IF(('Sentencias TSJ'!$K23+'Sentencias TSJ'!$L23+'Sentencias TSJ'!$M23)=0,"-",'Sentencias TSJ'!K23/('Sentencias TSJ'!$K23+'Sentencias TSJ'!$L23+'Sentencias TSJ'!$M23))</f>
        <v>0.94936708860759489</v>
      </c>
      <c r="L23" s="23">
        <f>IF(('Sentencias TSJ'!$K23+'Sentencias TSJ'!$L23+'Sentencias TSJ'!$M23)=0,"-",'Sentencias TSJ'!L23/('Sentencias TSJ'!$K23+'Sentencias TSJ'!$L23+'Sentencias TSJ'!$M23))</f>
        <v>3.7974683544303799E-2</v>
      </c>
      <c r="M23" s="23">
        <f>IF(('Sentencias TSJ'!$K23+'Sentencias TSJ'!$L23+'Sentencias TSJ'!$M23)=0,"-",'Sentencias TSJ'!M23/('Sentencias TSJ'!$K23+'Sentencias TSJ'!$L23+'Sentencias TSJ'!$M23))</f>
        <v>1.2658227848101266E-2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0.81818181818181823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0.18181818181818182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0.88888888888888884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0.1111111111111111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0.86776859504132231</v>
      </c>
      <c r="C25" s="7">
        <f>IF(('Sentencias TSJ'!$B25+'Sentencias TSJ'!$C25+'Sentencias TSJ'!$D25)=0,"-",'Sentencias TSJ'!C25/('Sentencias TSJ'!$B25+'Sentencias TSJ'!$C25+'Sentencias TSJ'!$D25))</f>
        <v>6.1803808839381962E-2</v>
      </c>
      <c r="D25" s="7">
        <f>IF(('Sentencias TSJ'!$B25+'Sentencias TSJ'!$C25+'Sentencias TSJ'!$D25)=0,"-",'Sentencias TSJ'!D25/('Sentencias TSJ'!$B25+'Sentencias TSJ'!$C25+'Sentencias TSJ'!$D25))</f>
        <v>7.0427596119295721E-2</v>
      </c>
      <c r="E25" s="7">
        <f>IF(('Sentencias TSJ'!$E25+'Sentencias TSJ'!$F25+'Sentencias TSJ'!$G25)=0,"-",'Sentencias TSJ'!E25/('Sentencias TSJ'!$E25+'Sentencias TSJ'!$F25+'Sentencias TSJ'!$G25))</f>
        <v>0.8530465949820788</v>
      </c>
      <c r="F25" s="7">
        <f>IF(('Sentencias TSJ'!$E25+'Sentencias TSJ'!$F25+'Sentencias TSJ'!$G25)=0,"-",'Sentencias TSJ'!F25/('Sentencias TSJ'!$E25+'Sentencias TSJ'!$F25+'Sentencias TSJ'!$G25))</f>
        <v>5.3763440860215055E-2</v>
      </c>
      <c r="G25" s="7">
        <f>IF(('Sentencias TSJ'!$E25+'Sentencias TSJ'!$F25+'Sentencias TSJ'!$G25)=0,"-",'Sentencias TSJ'!G25/('Sentencias TSJ'!$E25+'Sentencias TSJ'!$F25+'Sentencias TSJ'!$G25))</f>
        <v>9.3189964157706098E-2</v>
      </c>
      <c r="H25" s="7">
        <f>IF(('Sentencias TSJ'!$H25+'Sentencias TSJ'!$I25+'Sentencias TSJ'!$J25)=0,"-",'Sentencias TSJ'!H25/('Sentencias TSJ'!$H25+'Sentencias TSJ'!$I25+'Sentencias TSJ'!$J25))</f>
        <v>0.79073482428115016</v>
      </c>
      <c r="I25" s="7">
        <f>IF(('Sentencias TSJ'!$H25+'Sentencias TSJ'!$I25+'Sentencias TSJ'!$J25)=0,"-",'Sentencias TSJ'!I25/('Sentencias TSJ'!$H25+'Sentencias TSJ'!$I25+'Sentencias TSJ'!$J25))</f>
        <v>0.10223642172523961</v>
      </c>
      <c r="J25" s="7">
        <f>IF(('Sentencias TSJ'!$H25+'Sentencias TSJ'!$I25+'Sentencias TSJ'!$J25)=0,"-",'Sentencias TSJ'!J25/('Sentencias TSJ'!$H25+'Sentencias TSJ'!$I25+'Sentencias TSJ'!$J25))</f>
        <v>0.10702875399361023</v>
      </c>
      <c r="K25" s="7">
        <f>IF(('Sentencias TSJ'!$K25+'Sentencias TSJ'!$L25+'Sentencias TSJ'!$M25)=0,"-",'Sentencias TSJ'!K25/('Sentencias TSJ'!$K25+'Sentencias TSJ'!$L25+'Sentencias TSJ'!$M25))</f>
        <v>0.8535791757049892</v>
      </c>
      <c r="L25" s="7">
        <f>IF(('Sentencias TSJ'!$K25+'Sentencias TSJ'!$L25+'Sentencias TSJ'!$M25)=0,"-",'Sentencias TSJ'!L25/('Sentencias TSJ'!$K25+'Sentencias TSJ'!$L25+'Sentencias TSJ'!$M25))</f>
        <v>6.8058568329718003E-2</v>
      </c>
      <c r="M25" s="7">
        <f>IF(('Sentencias TSJ'!$K25+'Sentencias TSJ'!$L25+'Sentencias TSJ'!$M25)=0,"-",'Sentencias TSJ'!M25/('Sentencias TSJ'!$K25+'Sentencias TSJ'!$L25+'Sentencias TSJ'!$M25))</f>
        <v>7.8362255965292837E-2</v>
      </c>
    </row>
    <row r="28" spans="1:13" x14ac:dyDescent="0.25">
      <c r="A28" s="34" t="s">
        <v>1</v>
      </c>
      <c r="B28" s="31" t="s">
        <v>33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24" customHeight="1" x14ac:dyDescent="0.25">
      <c r="A29" s="33"/>
      <c r="B29" s="34" t="s">
        <v>30</v>
      </c>
      <c r="C29" s="35"/>
      <c r="D29" s="35"/>
      <c r="E29" s="34" t="s">
        <v>31</v>
      </c>
      <c r="F29" s="35"/>
      <c r="G29" s="35"/>
      <c r="H29" s="34" t="s">
        <v>32</v>
      </c>
      <c r="I29" s="35"/>
      <c r="J29" s="35"/>
      <c r="K29" s="34" t="s">
        <v>2</v>
      </c>
      <c r="L29" s="35"/>
      <c r="M29" s="35"/>
    </row>
    <row r="30" spans="1:13" ht="51" x14ac:dyDescent="0.25">
      <c r="A30" s="33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0.6470588235294118</v>
      </c>
      <c r="C31" s="23">
        <f>IF(('Sentencias TSJ'!$B31+'Sentencias TSJ'!$C31+'Sentencias TSJ'!$D31)=0,"-",'Sentencias TSJ'!C31/('Sentencias TSJ'!$B31+'Sentencias TSJ'!$C31+'Sentencias TSJ'!$D31))</f>
        <v>0.11764705882352941</v>
      </c>
      <c r="D31" s="23">
        <f>IF(('Sentencias TSJ'!$B31+'Sentencias TSJ'!$C31+'Sentencias TSJ'!$D31)=0,"-",'Sentencias TSJ'!D31/('Sentencias TSJ'!$B31+'Sentencias TSJ'!$C31+'Sentencias TSJ'!$D31))</f>
        <v>0.23529411764705882</v>
      </c>
      <c r="E31" s="23">
        <f>IF(('Sentencias TSJ'!$E31+'Sentencias TSJ'!$F31+'Sentencias TSJ'!$G31)=0,"-",'Sentencias TSJ'!E31/('Sentencias TSJ'!$E31+'Sentencias TSJ'!$F31+'Sentencias TSJ'!$G31))</f>
        <v>1</v>
      </c>
      <c r="F31" s="23">
        <f>IF(('Sentencias TSJ'!$E31+'Sentencias TSJ'!$F31+'Sentencias TSJ'!$G31)=0,"-",'Sentencias TSJ'!F31/('Sentencias TSJ'!$E31+'Sentencias TSJ'!$F31+'Sentencias TSJ'!$G31))</f>
        <v>0</v>
      </c>
      <c r="G31" s="23">
        <f>IF(('Sentencias TSJ'!$E31+'Sentencias TSJ'!$F31+'Sentencias TSJ'!$G31)=0,"-",'Sentencias TSJ'!G31/('Sentencias TSJ'!$E31+'Sentencias TSJ'!$F31+'Sentencias TSJ'!$G31))</f>
        <v>0</v>
      </c>
      <c r="H31" s="23">
        <f>IF(('Sentencias TSJ'!$H31+'Sentencias TSJ'!$I31+'Sentencias TSJ'!$J31)=0,"-",'Sentencias TSJ'!H31/('Sentencias TSJ'!$H31+'Sentencias TSJ'!$I31+'Sentencias TSJ'!$J31))</f>
        <v>0.5</v>
      </c>
      <c r="I31" s="23">
        <f>IF(('Sentencias TSJ'!$H31+'Sentencias TSJ'!$I31+'Sentencias TSJ'!$J31)=0,"-",'Sentencias TSJ'!I31/('Sentencias TSJ'!$H31+'Sentencias TSJ'!$I31+'Sentencias TSJ'!$J31))</f>
        <v>0.5</v>
      </c>
      <c r="J31" s="23">
        <f>IF(('Sentencias TSJ'!$H31+'Sentencias TSJ'!$I31+'Sentencias TSJ'!$J31)=0,"-",'Sentencias TSJ'!J31/('Sentencias TSJ'!$H31+'Sentencias TSJ'!$I31+'Sentencias TSJ'!$J31))</f>
        <v>0</v>
      </c>
      <c r="K31" s="23">
        <f>IF(('Sentencias TSJ'!$K31+'Sentencias TSJ'!$L31+'Sentencias TSJ'!$M31)=0,"-",'Sentencias TSJ'!K31/('Sentencias TSJ'!$K31+'Sentencias TSJ'!$L31+'Sentencias TSJ'!$M31))</f>
        <v>0.64864864864864868</v>
      </c>
      <c r="L31" s="23">
        <f>IF(('Sentencias TSJ'!$K31+'Sentencias TSJ'!$L31+'Sentencias TSJ'!$M31)=0,"-",'Sentencias TSJ'!L31/('Sentencias TSJ'!$K31+'Sentencias TSJ'!$L31+'Sentencias TSJ'!$M31))</f>
        <v>0.13513513513513514</v>
      </c>
      <c r="M31" s="23">
        <f>IF(('Sentencias TSJ'!$K31+'Sentencias TSJ'!$L31+'Sentencias TSJ'!$M31)=0,"-",'Sentencias TSJ'!M31/('Sentencias TSJ'!$K31+'Sentencias TSJ'!$L31+'Sentencias TSJ'!$M31))</f>
        <v>0.21621621621621623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1</v>
      </c>
      <c r="C32" s="23">
        <f>IF(('Sentencias TSJ'!$B32+'Sentencias TSJ'!$C32+'Sentencias TSJ'!$D32)=0,"-",'Sentencias TSJ'!C32/('Sentencias TSJ'!$B32+'Sentencias TSJ'!$C32+'Sentencias TSJ'!$D32))</f>
        <v>0</v>
      </c>
      <c r="D32" s="23">
        <f>IF(('Sentencias TSJ'!$B32+'Sentencias TSJ'!$C32+'Sentencias TSJ'!$D32)=0,"-",'Sentencias TSJ'!D32/('Sentencias TSJ'!$B32+'Sentencias TSJ'!$C32+'Sentencias TSJ'!$D32))</f>
        <v>0</v>
      </c>
      <c r="E32" s="23" t="str">
        <f>IF(('Sentencias TSJ'!$E32+'Sentencias TSJ'!$F32+'Sentencias TSJ'!$G32)=0,"-",'Sentencias TSJ'!E32/('Sentencias TSJ'!$E32+'Sentencias TSJ'!$F32+'Sentencias TSJ'!$G32))</f>
        <v>-</v>
      </c>
      <c r="F32" s="23" t="str">
        <f>IF(('Sentencias TSJ'!$E32+'Sentencias TSJ'!$F32+'Sentencias TSJ'!$G32)=0,"-",'Sentencias TSJ'!F32/('Sentencias TSJ'!$E32+'Sentencias TSJ'!$F32+'Sentencias TSJ'!$G32))</f>
        <v>-</v>
      </c>
      <c r="G32" s="23" t="str">
        <f>IF(('Sentencias TSJ'!$E32+'Sentencias TSJ'!$F32+'Sentencias TSJ'!$G32)=0,"-",'Sentencias TSJ'!G32/('Sentencias TSJ'!$E32+'Sentencias TSJ'!$F32+'Sentencias TSJ'!$G32))</f>
        <v>-</v>
      </c>
      <c r="H32" s="23">
        <f>IF(('Sentencias TSJ'!$H32+'Sentencias TSJ'!$I32+'Sentencias TSJ'!$J32)=0,"-",'Sentencias TSJ'!H32/('Sentencias TSJ'!$H32+'Sentencias TSJ'!$I32+'Sentencias TSJ'!$J32))</f>
        <v>1</v>
      </c>
      <c r="I32" s="23">
        <f>IF(('Sentencias TSJ'!$H32+'Sentencias TSJ'!$I32+'Sentencias TSJ'!$J32)=0,"-",'Sentencias TSJ'!I32/('Sentencias TSJ'!$H32+'Sentencias TSJ'!$I32+'Sentencias TSJ'!$J32))</f>
        <v>0</v>
      </c>
      <c r="J32" s="23">
        <f>IF(('Sentencias TSJ'!$H32+'Sentencias TSJ'!$I32+'Sentencias TSJ'!$J32)=0,"-",'Sentencias TSJ'!J32/('Sentencias TSJ'!$H32+'Sentencias TSJ'!$I32+'Sentencias TSJ'!$J32))</f>
        <v>0</v>
      </c>
      <c r="K32" s="23">
        <f>IF(('Sentencias TSJ'!$K32+'Sentencias TSJ'!$L32+'Sentencias TSJ'!$M32)=0,"-",'Sentencias TSJ'!K32/('Sentencias TSJ'!$K32+'Sentencias TSJ'!$L32+'Sentencias TSJ'!$M32))</f>
        <v>1</v>
      </c>
      <c r="L32" s="23">
        <f>IF(('Sentencias TSJ'!$K32+'Sentencias TSJ'!$L32+'Sentencias TSJ'!$M32)=0,"-",'Sentencias TSJ'!L32/('Sentencias TSJ'!$K32+'Sentencias TSJ'!$L32+'Sentencias TSJ'!$M32))</f>
        <v>0</v>
      </c>
      <c r="M32" s="23">
        <f>IF(('Sentencias TSJ'!$K32+'Sentencias TSJ'!$L32+'Sentencias TSJ'!$M32)=0,"-",'Sentencias TSJ'!M32/('Sentencias TSJ'!$K32+'Sentencias TSJ'!$L32+'Sentencias TSJ'!$M32))</f>
        <v>0</v>
      </c>
    </row>
    <row r="33" spans="1:13" ht="15.75" thickBot="1" x14ac:dyDescent="0.3">
      <c r="A33" s="2" t="s">
        <v>5</v>
      </c>
      <c r="B33" s="23" t="str">
        <f>IF(('Sentencias TSJ'!$B33+'Sentencias TSJ'!$C33+'Sentencias TSJ'!$D33)=0,"-",'Sentencias TSJ'!B33/('Sentencias TSJ'!$B33+'Sentencias TSJ'!$C33+'Sentencias TSJ'!$D33))</f>
        <v>-</v>
      </c>
      <c r="C33" s="23" t="str">
        <f>IF(('Sentencias TSJ'!$B33+'Sentencias TSJ'!$C33+'Sentencias TSJ'!$D33)=0,"-",'Sentencias TSJ'!C33/('Sentencias TSJ'!$B33+'Sentencias TSJ'!$C33+'Sentencias TSJ'!$D33))</f>
        <v>-</v>
      </c>
      <c r="D33" s="23" t="str">
        <f>IF(('Sentencias TSJ'!$B33+'Sentencias TSJ'!$C33+'Sentencias TSJ'!$D33)=0,"-",'Sentencias TSJ'!D33/('Sentencias TSJ'!$B33+'Sentencias TSJ'!$C33+'Sentencias TSJ'!$D33))</f>
        <v>-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 t="str">
        <f>IF(('Sentencias TSJ'!$H33+'Sentencias TSJ'!$I33+'Sentencias TSJ'!$J33)=0,"-",'Sentencias TSJ'!H33/('Sentencias TSJ'!$H33+'Sentencias TSJ'!$I33+'Sentencias TSJ'!$J33))</f>
        <v>-</v>
      </c>
      <c r="I33" s="23" t="str">
        <f>IF(('Sentencias TSJ'!$H33+'Sentencias TSJ'!$I33+'Sentencias TSJ'!$J33)=0,"-",'Sentencias TSJ'!I33/('Sentencias TSJ'!$H33+'Sentencias TSJ'!$I33+'Sentencias TSJ'!$J33))</f>
        <v>-</v>
      </c>
      <c r="J33" s="23" t="str">
        <f>IF(('Sentencias TSJ'!$H33+'Sentencias TSJ'!$I33+'Sentencias TSJ'!$J33)=0,"-",'Sentencias TSJ'!J33/('Sentencias TSJ'!$H33+'Sentencias TSJ'!$I33+'Sentencias TSJ'!$J33))</f>
        <v>-</v>
      </c>
      <c r="K33" s="23" t="str">
        <f>IF(('Sentencias TSJ'!$K33+'Sentencias TSJ'!$L33+'Sentencias TSJ'!$M33)=0,"-",'Sentencias TSJ'!K33/('Sentencias TSJ'!$K33+'Sentencias TSJ'!$L33+'Sentencias TSJ'!$M33))</f>
        <v>-</v>
      </c>
      <c r="L33" s="23" t="str">
        <f>IF(('Sentencias TSJ'!$K33+'Sentencias TSJ'!$L33+'Sentencias TSJ'!$M33)=0,"-",'Sentencias TSJ'!L33/('Sentencias TSJ'!$K33+'Sentencias TSJ'!$L33+'Sentencias TSJ'!$M33))</f>
        <v>-</v>
      </c>
      <c r="M33" s="23" t="str">
        <f>IF(('Sentencias TSJ'!$K33+'Sentencias TSJ'!$L33+'Sentencias TSJ'!$M33)=0,"-",'Sentencias TSJ'!M33/('Sentencias TSJ'!$K33+'Sentencias TSJ'!$L33+'Sentencias TSJ'!$M33))</f>
        <v>-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1</v>
      </c>
      <c r="C34" s="23">
        <f>IF(('Sentencias TSJ'!$B34+'Sentencias TSJ'!$C34+'Sentencias TSJ'!$D34)=0,"-",'Sentencias TSJ'!C34/('Sentencias TSJ'!$B34+'Sentencias TSJ'!$C34+'Sentencias TSJ'!$D34))</f>
        <v>0</v>
      </c>
      <c r="D34" s="23">
        <f>IF(('Sentencias TSJ'!$B34+'Sentencias TSJ'!$C34+'Sentencias TSJ'!$D34)=0,"-",'Sentencias TSJ'!D34/('Sentencias TSJ'!$B34+'Sentencias TSJ'!$C34+'Sentencias TSJ'!$D34))</f>
        <v>0</v>
      </c>
      <c r="E34" s="23">
        <f>IF(('Sentencias TSJ'!$E34+'Sentencias TSJ'!$F34+'Sentencias TSJ'!$G34)=0,"-",'Sentencias TSJ'!E34/('Sentencias TSJ'!$E34+'Sentencias TSJ'!$F34+'Sentencias TSJ'!$G34))</f>
        <v>0.66666666666666663</v>
      </c>
      <c r="F34" s="23">
        <f>IF(('Sentencias TSJ'!$E34+'Sentencias TSJ'!$F34+'Sentencias TSJ'!$G34)=0,"-",'Sentencias TSJ'!F34/('Sentencias TSJ'!$E34+'Sentencias TSJ'!$F34+'Sentencias TSJ'!$G34))</f>
        <v>0</v>
      </c>
      <c r="G34" s="23">
        <f>IF(('Sentencias TSJ'!$E34+'Sentencias TSJ'!$F34+'Sentencias TSJ'!$G34)=0,"-",'Sentencias TSJ'!G34/('Sentencias TSJ'!$E34+'Sentencias TSJ'!$F34+'Sentencias TSJ'!$G34))</f>
        <v>0.33333333333333331</v>
      </c>
      <c r="H34" s="23" t="str">
        <f>IF(('Sentencias TSJ'!$H34+'Sentencias TSJ'!$I34+'Sentencias TSJ'!$J34)=0,"-",'Sentencias TSJ'!H34/('Sentencias TSJ'!$H34+'Sentencias TSJ'!$I34+'Sentencias TSJ'!$J34))</f>
        <v>-</v>
      </c>
      <c r="I34" s="23" t="str">
        <f>IF(('Sentencias TSJ'!$H34+'Sentencias TSJ'!$I34+'Sentencias TSJ'!$J34)=0,"-",'Sentencias TSJ'!I34/('Sentencias TSJ'!$H34+'Sentencias TSJ'!$I34+'Sentencias TSJ'!$J34))</f>
        <v>-</v>
      </c>
      <c r="J34" s="23" t="str">
        <f>IF(('Sentencias TSJ'!$H34+'Sentencias TSJ'!$I34+'Sentencias TSJ'!$J34)=0,"-",'Sentencias TSJ'!J34/('Sentencias TSJ'!$H34+'Sentencias TSJ'!$I34+'Sentencias TSJ'!$J34))</f>
        <v>-</v>
      </c>
      <c r="K34" s="23">
        <f>IF(('Sentencias TSJ'!$K34+'Sentencias TSJ'!$L34+'Sentencias TSJ'!$M34)=0,"-",'Sentencias TSJ'!K34/('Sentencias TSJ'!$K34+'Sentencias TSJ'!$L34+'Sentencias TSJ'!$M34))</f>
        <v>0.93333333333333335</v>
      </c>
      <c r="L34" s="23">
        <f>IF(('Sentencias TSJ'!$K34+'Sentencias TSJ'!$L34+'Sentencias TSJ'!$M34)=0,"-",'Sentencias TSJ'!L34/('Sentencias TSJ'!$K34+'Sentencias TSJ'!$L34+'Sentencias TSJ'!$M34))</f>
        <v>0</v>
      </c>
      <c r="M34" s="23">
        <f>IF(('Sentencias TSJ'!$K34+'Sentencias TSJ'!$L34+'Sentencias TSJ'!$M34)=0,"-",'Sentencias TSJ'!M34/('Sentencias TSJ'!$K34+'Sentencias TSJ'!$L34+'Sentencias TSJ'!$M34))</f>
        <v>6.6666666666666666E-2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0.9375</v>
      </c>
      <c r="C35" s="23">
        <f>IF(('Sentencias TSJ'!$B35+'Sentencias TSJ'!$C35+'Sentencias TSJ'!$D35)=0,"-",'Sentencias TSJ'!C35/('Sentencias TSJ'!$B35+'Sentencias TSJ'!$C35+'Sentencias TSJ'!$D35))</f>
        <v>0</v>
      </c>
      <c r="D35" s="23">
        <f>IF(('Sentencias TSJ'!$B35+'Sentencias TSJ'!$C35+'Sentencias TSJ'!$D35)=0,"-",'Sentencias TSJ'!D35/('Sentencias TSJ'!$B35+'Sentencias TSJ'!$C35+'Sentencias TSJ'!$D35))</f>
        <v>6.25E-2</v>
      </c>
      <c r="E35" s="23" t="str">
        <f>IF(('Sentencias TSJ'!$E35+'Sentencias TSJ'!$F35+'Sentencias TSJ'!$G35)=0,"-",'Sentencias TSJ'!E35/('Sentencias TSJ'!$E35+'Sentencias TSJ'!$F35+'Sentencias TSJ'!$G35))</f>
        <v>-</v>
      </c>
      <c r="F35" s="23" t="str">
        <f>IF(('Sentencias TSJ'!$E35+'Sentencias TSJ'!$F35+'Sentencias TSJ'!$G35)=0,"-",'Sentencias TSJ'!F35/('Sentencias TSJ'!$E35+'Sentencias TSJ'!$F35+'Sentencias TSJ'!$G35))</f>
        <v>-</v>
      </c>
      <c r="G35" s="23" t="str">
        <f>IF(('Sentencias TSJ'!$E35+'Sentencias TSJ'!$F35+'Sentencias TSJ'!$G35)=0,"-",'Sentencias TSJ'!G35/('Sentencias TSJ'!$E35+'Sentencias TSJ'!$F35+'Sentencias TSJ'!$G35))</f>
        <v>-</v>
      </c>
      <c r="H35" s="23">
        <f>IF(('Sentencias TSJ'!$H35+'Sentencias TSJ'!$I35+'Sentencias TSJ'!$J35)=0,"-",'Sentencias TSJ'!H35/('Sentencias TSJ'!$H35+'Sentencias TSJ'!$I35+'Sentencias TSJ'!$J35))</f>
        <v>0.94117647058823528</v>
      </c>
      <c r="I35" s="23">
        <f>IF(('Sentencias TSJ'!$H35+'Sentencias TSJ'!$I35+'Sentencias TSJ'!$J35)=0,"-",'Sentencias TSJ'!I35/('Sentencias TSJ'!$H35+'Sentencias TSJ'!$I35+'Sentencias TSJ'!$J35))</f>
        <v>5.8823529411764705E-2</v>
      </c>
      <c r="J35" s="23">
        <f>IF(('Sentencias TSJ'!$H35+'Sentencias TSJ'!$I35+'Sentencias TSJ'!$J35)=0,"-",'Sentencias TSJ'!J35/('Sentencias TSJ'!$H35+'Sentencias TSJ'!$I35+'Sentencias TSJ'!$J35))</f>
        <v>0</v>
      </c>
      <c r="K35" s="23">
        <f>IF(('Sentencias TSJ'!$K35+'Sentencias TSJ'!$L35+'Sentencias TSJ'!$M35)=0,"-",'Sentencias TSJ'!K35/('Sentencias TSJ'!$K35+'Sentencias TSJ'!$L35+'Sentencias TSJ'!$M35))</f>
        <v>0.93939393939393945</v>
      </c>
      <c r="L35" s="23">
        <f>IF(('Sentencias TSJ'!$K35+'Sentencias TSJ'!$L35+'Sentencias TSJ'!$M35)=0,"-",'Sentencias TSJ'!L35/('Sentencias TSJ'!$K35+'Sentencias TSJ'!$L35+'Sentencias TSJ'!$M35))</f>
        <v>3.0303030303030304E-2</v>
      </c>
      <c r="M35" s="23">
        <f>IF(('Sentencias TSJ'!$K35+'Sentencias TSJ'!$L35+'Sentencias TSJ'!$M35)=0,"-",'Sentencias TSJ'!M35/('Sentencias TSJ'!$K35+'Sentencias TSJ'!$L35+'Sentencias TSJ'!$M35))</f>
        <v>3.0303030303030304E-2</v>
      </c>
    </row>
    <row r="36" spans="1:13" ht="15.75" thickBot="1" x14ac:dyDescent="0.3">
      <c r="A36" s="2" t="s">
        <v>8</v>
      </c>
      <c r="B36" s="23" t="str">
        <f>IF(('Sentencias TSJ'!$B36+'Sentencias TSJ'!$C36+'Sentencias TSJ'!$D36)=0,"-",'Sentencias TSJ'!B36/('Sentencias TSJ'!$B36+'Sentencias TSJ'!$C36+'Sentencias TSJ'!$D36))</f>
        <v>-</v>
      </c>
      <c r="C36" s="23" t="str">
        <f>IF(('Sentencias TSJ'!$B36+'Sentencias TSJ'!$C36+'Sentencias TSJ'!$D36)=0,"-",'Sentencias TSJ'!C36/('Sentencias TSJ'!$B36+'Sentencias TSJ'!$C36+'Sentencias TSJ'!$D36))</f>
        <v>-</v>
      </c>
      <c r="D36" s="23" t="str">
        <f>IF(('Sentencias TSJ'!$B36+'Sentencias TSJ'!$C36+'Sentencias TSJ'!$D36)=0,"-",'Sentencias TSJ'!D36/('Sentencias TSJ'!$B36+'Sentencias TSJ'!$C36+'Sentencias TSJ'!$D36))</f>
        <v>-</v>
      </c>
      <c r="E36" s="23" t="str">
        <f>IF(('Sentencias TSJ'!$E36+'Sentencias TSJ'!$F36+'Sentencias TSJ'!$G36)=0,"-",'Sentencias TSJ'!E36/('Sentencias TSJ'!$E36+'Sentencias TSJ'!$F36+'Sentencias TSJ'!$G36))</f>
        <v>-</v>
      </c>
      <c r="F36" s="23" t="str">
        <f>IF(('Sentencias TSJ'!$E36+'Sentencias TSJ'!$F36+'Sentencias TSJ'!$G36)=0,"-",'Sentencias TSJ'!F36/('Sentencias TSJ'!$E36+'Sentencias TSJ'!$F36+'Sentencias TSJ'!$G36))</f>
        <v>-</v>
      </c>
      <c r="G36" s="23" t="str">
        <f>IF(('Sentencias TSJ'!$E36+'Sentencias TSJ'!$F36+'Sentencias TSJ'!$G36)=0,"-",'Sentencias TSJ'!G36/('Sentencias TSJ'!$E36+'Sentencias TSJ'!$F36+'Sentencias TSJ'!$G36))</f>
        <v>-</v>
      </c>
      <c r="H36" s="23" t="str">
        <f>IF(('Sentencias TSJ'!$H36+'Sentencias TSJ'!$I36+'Sentencias TSJ'!$J36)=0,"-",'Sentencias TSJ'!H36/('Sentencias TSJ'!$H36+'Sentencias TSJ'!$I36+'Sentencias TSJ'!$J36))</f>
        <v>-</v>
      </c>
      <c r="I36" s="23" t="str">
        <f>IF(('Sentencias TSJ'!$H36+'Sentencias TSJ'!$I36+'Sentencias TSJ'!$J36)=0,"-",'Sentencias TSJ'!I36/('Sentencias TSJ'!$H36+'Sentencias TSJ'!$I36+'Sentencias TSJ'!$J36))</f>
        <v>-</v>
      </c>
      <c r="J36" s="23" t="str">
        <f>IF(('Sentencias TSJ'!$H36+'Sentencias TSJ'!$I36+'Sentencias TSJ'!$J36)=0,"-",'Sentencias TSJ'!J36/('Sentencias TSJ'!$H36+'Sentencias TSJ'!$I36+'Sentencias TSJ'!$J36))</f>
        <v>-</v>
      </c>
      <c r="K36" s="23" t="str">
        <f>IF(('Sentencias TSJ'!$K36+'Sentencias TSJ'!$L36+'Sentencias TSJ'!$M36)=0,"-",'Sentencias TSJ'!K36/('Sentencias TSJ'!$K36+'Sentencias TSJ'!$L36+'Sentencias TSJ'!$M36))</f>
        <v>-</v>
      </c>
      <c r="L36" s="23" t="str">
        <f>IF(('Sentencias TSJ'!$K36+'Sentencias TSJ'!$L36+'Sentencias TSJ'!$M36)=0,"-",'Sentencias TSJ'!L36/('Sentencias TSJ'!$K36+'Sentencias TSJ'!$L36+'Sentencias TSJ'!$M36))</f>
        <v>-</v>
      </c>
      <c r="M36" s="23" t="str">
        <f>IF(('Sentencias TSJ'!$K36+'Sentencias TSJ'!$L36+'Sentencias TSJ'!$M36)=0,"-",'Sentencias TSJ'!M36/('Sentencias TSJ'!$K36+'Sentencias TSJ'!$L36+'Sentencias TSJ'!$M36))</f>
        <v>-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0.5</v>
      </c>
      <c r="C37" s="23">
        <f>IF(('Sentencias TSJ'!$B37+'Sentencias TSJ'!$C37+'Sentencias TSJ'!$D37)=0,"-",'Sentencias TSJ'!C37/('Sentencias TSJ'!$B37+'Sentencias TSJ'!$C37+'Sentencias TSJ'!$D37))</f>
        <v>0.33333333333333331</v>
      </c>
      <c r="D37" s="23">
        <f>IF(('Sentencias TSJ'!$B37+'Sentencias TSJ'!$C37+'Sentencias TSJ'!$D37)=0,"-",'Sentencias TSJ'!D37/('Sentencias TSJ'!$B37+'Sentencias TSJ'!$C37+'Sentencias TSJ'!$D37))</f>
        <v>0.16666666666666666</v>
      </c>
      <c r="E37" s="23">
        <f>IF(('Sentencias TSJ'!$E37+'Sentencias TSJ'!$F37+'Sentencias TSJ'!$G37)=0,"-",'Sentencias TSJ'!E37/('Sentencias TSJ'!$E37+'Sentencias TSJ'!$F37+'Sentencias TSJ'!$G37))</f>
        <v>1</v>
      </c>
      <c r="F37" s="23">
        <f>IF(('Sentencias TSJ'!$E37+'Sentencias TSJ'!$F37+'Sentencias TSJ'!$G37)=0,"-",'Sentencias TSJ'!F37/('Sentencias TSJ'!$E37+'Sentencias TSJ'!$F37+'Sentencias TSJ'!$G37))</f>
        <v>0</v>
      </c>
      <c r="G37" s="23">
        <f>IF(('Sentencias TSJ'!$E37+'Sentencias TSJ'!$F37+'Sentencias TSJ'!$G37)=0,"-",'Sentencias TSJ'!G37/('Sentencias TSJ'!$E37+'Sentencias TSJ'!$F37+'Sentencias TSJ'!$G37))</f>
        <v>0</v>
      </c>
      <c r="H37" s="23">
        <f>IF(('Sentencias TSJ'!$H37+'Sentencias TSJ'!$I37+'Sentencias TSJ'!$J37)=0,"-",'Sentencias TSJ'!H37/('Sentencias TSJ'!$H37+'Sentencias TSJ'!$I37+'Sentencias TSJ'!$J37))</f>
        <v>1</v>
      </c>
      <c r="I37" s="23">
        <f>IF(('Sentencias TSJ'!$H37+'Sentencias TSJ'!$I37+'Sentencias TSJ'!$J37)=0,"-",'Sentencias TSJ'!I37/('Sentencias TSJ'!$H37+'Sentencias TSJ'!$I37+'Sentencias TSJ'!$J37))</f>
        <v>0</v>
      </c>
      <c r="J37" s="23">
        <f>IF(('Sentencias TSJ'!$H37+'Sentencias TSJ'!$I37+'Sentencias TSJ'!$J37)=0,"-",'Sentencias TSJ'!J37/('Sentencias TSJ'!$H37+'Sentencias TSJ'!$I37+'Sentencias TSJ'!$J37))</f>
        <v>0</v>
      </c>
      <c r="K37" s="23">
        <f>IF(('Sentencias TSJ'!$K37+'Sentencias TSJ'!$L37+'Sentencias TSJ'!$M37)=0,"-",'Sentencias TSJ'!K37/('Sentencias TSJ'!$K37+'Sentencias TSJ'!$L37+'Sentencias TSJ'!$M37))</f>
        <v>0.625</v>
      </c>
      <c r="L37" s="23">
        <f>IF(('Sentencias TSJ'!$K37+'Sentencias TSJ'!$L37+'Sentencias TSJ'!$M37)=0,"-",'Sentencias TSJ'!L37/('Sentencias TSJ'!$K37+'Sentencias TSJ'!$L37+'Sentencias TSJ'!$M37))</f>
        <v>0.25</v>
      </c>
      <c r="M37" s="23">
        <f>IF(('Sentencias TSJ'!$K37+'Sentencias TSJ'!$L37+'Sentencias TSJ'!$M37)=0,"-",'Sentencias TSJ'!M37/('Sentencias TSJ'!$K37+'Sentencias TSJ'!$L37+'Sentencias TSJ'!$M37))</f>
        <v>0.125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1</v>
      </c>
      <c r="C38" s="23">
        <f>IF(('Sentencias TSJ'!$B38+'Sentencias TSJ'!$C38+'Sentencias TSJ'!$D38)=0,"-",'Sentencias TSJ'!C38/('Sentencias TSJ'!$B38+'Sentencias TSJ'!$C38+'Sentencias TSJ'!$D38))</f>
        <v>0</v>
      </c>
      <c r="D38" s="23">
        <f>IF(('Sentencias TSJ'!$B38+'Sentencias TSJ'!$C38+'Sentencias TSJ'!$D38)=0,"-",'Sentencias TSJ'!D38/('Sentencias TSJ'!$B38+'Sentencias TSJ'!$C38+'Sentencias TSJ'!$D38))</f>
        <v>0</v>
      </c>
      <c r="E38" s="23" t="str">
        <f>IF(('Sentencias TSJ'!$E38+'Sentencias TSJ'!$F38+'Sentencias TSJ'!$G38)=0,"-",'Sentencias TSJ'!E38/('Sentencias TSJ'!$E38+'Sentencias TSJ'!$F38+'Sentencias TSJ'!$G38))</f>
        <v>-</v>
      </c>
      <c r="F38" s="23" t="str">
        <f>IF(('Sentencias TSJ'!$E38+'Sentencias TSJ'!$F38+'Sentencias TSJ'!$G38)=0,"-",'Sentencias TSJ'!F38/('Sentencias TSJ'!$E38+'Sentencias TSJ'!$F38+'Sentencias TSJ'!$G38))</f>
        <v>-</v>
      </c>
      <c r="G38" s="23" t="str">
        <f>IF(('Sentencias TSJ'!$E38+'Sentencias TSJ'!$F38+'Sentencias TSJ'!$G38)=0,"-",'Sentencias TSJ'!G38/('Sentencias TSJ'!$E38+'Sentencias TSJ'!$F38+'Sentencias TSJ'!$G38))</f>
        <v>-</v>
      </c>
      <c r="H38" s="23" t="str">
        <f>IF(('Sentencias TSJ'!$H38+'Sentencias TSJ'!$I38+'Sentencias TSJ'!$J38)=0,"-",'Sentencias TSJ'!H38/('Sentencias TSJ'!$H38+'Sentencias TSJ'!$I38+'Sentencias TSJ'!$J38))</f>
        <v>-</v>
      </c>
      <c r="I38" s="23" t="str">
        <f>IF(('Sentencias TSJ'!$H38+'Sentencias TSJ'!$I38+'Sentencias TSJ'!$J38)=0,"-",'Sentencias TSJ'!I38/('Sentencias TSJ'!$H38+'Sentencias TSJ'!$I38+'Sentencias TSJ'!$J38))</f>
        <v>-</v>
      </c>
      <c r="J38" s="23" t="str">
        <f>IF(('Sentencias TSJ'!$H38+'Sentencias TSJ'!$I38+'Sentencias TSJ'!$J38)=0,"-",'Sentencias TSJ'!J38/('Sentencias TSJ'!$H38+'Sentencias TSJ'!$I38+'Sentencias TSJ'!$J38))</f>
        <v>-</v>
      </c>
      <c r="K38" s="23">
        <f>IF(('Sentencias TSJ'!$K38+'Sentencias TSJ'!$L38+'Sentencias TSJ'!$M38)=0,"-",'Sentencias TSJ'!K38/('Sentencias TSJ'!$K38+'Sentencias TSJ'!$L38+'Sentencias TSJ'!$M38))</f>
        <v>1</v>
      </c>
      <c r="L38" s="23">
        <f>IF(('Sentencias TSJ'!$K38+'Sentencias TSJ'!$L38+'Sentencias TSJ'!$M38)=0,"-",'Sentencias TSJ'!L38/('Sentencias TSJ'!$K38+'Sentencias TSJ'!$L38+'Sentencias TSJ'!$M38))</f>
        <v>0</v>
      </c>
      <c r="M38" s="23">
        <f>IF(('Sentencias TSJ'!$K38+'Sentencias TSJ'!$L38+'Sentencias TSJ'!$M38)=0,"-",'Sentencias TSJ'!M38/('Sentencias TSJ'!$K38+'Sentencias TSJ'!$L38+'Sentencias TSJ'!$M38))</f>
        <v>0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0.76595744680851063</v>
      </c>
      <c r="C39" s="23">
        <f>IF(('Sentencias TSJ'!$B39+'Sentencias TSJ'!$C39+'Sentencias TSJ'!$D39)=0,"-",'Sentencias TSJ'!C39/('Sentencias TSJ'!$B39+'Sentencias TSJ'!$C39+'Sentencias TSJ'!$D39))</f>
        <v>0.14893617021276595</v>
      </c>
      <c r="D39" s="23">
        <f>IF(('Sentencias TSJ'!$B39+'Sentencias TSJ'!$C39+'Sentencias TSJ'!$D39)=0,"-",'Sentencias TSJ'!D39/('Sentencias TSJ'!$B39+'Sentencias TSJ'!$C39+'Sentencias TSJ'!$D39))</f>
        <v>8.5106382978723402E-2</v>
      </c>
      <c r="E39" s="23">
        <f>IF(('Sentencias TSJ'!$E39+'Sentencias TSJ'!$F39+'Sentencias TSJ'!$G39)=0,"-",'Sentencias TSJ'!E39/('Sentencias TSJ'!$E39+'Sentencias TSJ'!$F39+'Sentencias TSJ'!$G39))</f>
        <v>0.9</v>
      </c>
      <c r="F39" s="23">
        <f>IF(('Sentencias TSJ'!$E39+'Sentencias TSJ'!$F39+'Sentencias TSJ'!$G39)=0,"-",'Sentencias TSJ'!F39/('Sentencias TSJ'!$E39+'Sentencias TSJ'!$F39+'Sentencias TSJ'!$G39))</f>
        <v>0</v>
      </c>
      <c r="G39" s="23">
        <f>IF(('Sentencias TSJ'!$E39+'Sentencias TSJ'!$F39+'Sentencias TSJ'!$G39)=0,"-",'Sentencias TSJ'!G39/('Sentencias TSJ'!$E39+'Sentencias TSJ'!$F39+'Sentencias TSJ'!$G39))</f>
        <v>0.1</v>
      </c>
      <c r="H39" s="23">
        <f>IF(('Sentencias TSJ'!$H39+'Sentencias TSJ'!$I39+'Sentencias TSJ'!$J39)=0,"-",'Sentencias TSJ'!H39/('Sentencias TSJ'!$H39+'Sentencias TSJ'!$I39+'Sentencias TSJ'!$J39))</f>
        <v>0.5714285714285714</v>
      </c>
      <c r="I39" s="23">
        <f>IF(('Sentencias TSJ'!$H39+'Sentencias TSJ'!$I39+'Sentencias TSJ'!$J39)=0,"-",'Sentencias TSJ'!I39/('Sentencias TSJ'!$H39+'Sentencias TSJ'!$I39+'Sentencias TSJ'!$J39))</f>
        <v>0.2857142857142857</v>
      </c>
      <c r="J39" s="23">
        <f>IF(('Sentencias TSJ'!$H39+'Sentencias TSJ'!$I39+'Sentencias TSJ'!$J39)=0,"-",'Sentencias TSJ'!J39/('Sentencias TSJ'!$H39+'Sentencias TSJ'!$I39+'Sentencias TSJ'!$J39))</f>
        <v>0.14285714285714285</v>
      </c>
      <c r="K39" s="23">
        <f>IF(('Sentencias TSJ'!$K39+'Sentencias TSJ'!$L39+'Sentencias TSJ'!$M39)=0,"-",'Sentencias TSJ'!K39/('Sentencias TSJ'!$K39+'Sentencias TSJ'!$L39+'Sentencias TSJ'!$M39))</f>
        <v>0.765625</v>
      </c>
      <c r="L39" s="23">
        <f>IF(('Sentencias TSJ'!$K39+'Sentencias TSJ'!$L39+'Sentencias TSJ'!$M39)=0,"-",'Sentencias TSJ'!L39/('Sentencias TSJ'!$K39+'Sentencias TSJ'!$L39+'Sentencias TSJ'!$M39))</f>
        <v>0.140625</v>
      </c>
      <c r="M39" s="23">
        <f>IF(('Sentencias TSJ'!$K39+'Sentencias TSJ'!$L39+'Sentencias TSJ'!$M39)=0,"-",'Sentencias TSJ'!M39/('Sentencias TSJ'!$K39+'Sentencias TSJ'!$L39+'Sentencias TSJ'!$M39))</f>
        <v>9.375E-2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1</v>
      </c>
      <c r="C40" s="23">
        <f>IF(('Sentencias TSJ'!$B40+'Sentencias TSJ'!$C40+'Sentencias TSJ'!$D40)=0,"-",'Sentencias TSJ'!C40/('Sentencias TSJ'!$B40+'Sentencias TSJ'!$C40+'Sentencias TSJ'!$D40))</f>
        <v>0</v>
      </c>
      <c r="D40" s="23">
        <f>IF(('Sentencias TSJ'!$B40+'Sentencias TSJ'!$C40+'Sentencias TSJ'!$D40)=0,"-",'Sentencias TSJ'!D40/('Sentencias TSJ'!$B40+'Sentencias TSJ'!$C40+'Sentencias TSJ'!$D40))</f>
        <v>0</v>
      </c>
      <c r="E40" s="23">
        <f>IF(('Sentencias TSJ'!$E40+'Sentencias TSJ'!$F40+'Sentencias TSJ'!$G40)=0,"-",'Sentencias TSJ'!E40/('Sentencias TSJ'!$E40+'Sentencias TSJ'!$F40+'Sentencias TSJ'!$G40))</f>
        <v>1</v>
      </c>
      <c r="F40" s="23">
        <f>IF(('Sentencias TSJ'!$E40+'Sentencias TSJ'!$F40+'Sentencias TSJ'!$G40)=0,"-",'Sentencias TSJ'!F40/('Sentencias TSJ'!$E40+'Sentencias TSJ'!$F40+'Sentencias TSJ'!$G40))</f>
        <v>0</v>
      </c>
      <c r="G40" s="23">
        <f>IF(('Sentencias TSJ'!$E40+'Sentencias TSJ'!$F40+'Sentencias TSJ'!$G40)=0,"-",'Sentencias TSJ'!G40/('Sentencias TSJ'!$E40+'Sentencias TSJ'!$F40+'Sentencias TSJ'!$G40))</f>
        <v>0</v>
      </c>
      <c r="H40" s="23" t="str">
        <f>IF(('Sentencias TSJ'!$H40+'Sentencias TSJ'!$I40+'Sentencias TSJ'!$J40)=0,"-",'Sentencias TSJ'!H40/('Sentencias TSJ'!$H40+'Sentencias TSJ'!$I40+'Sentencias TSJ'!$J40))</f>
        <v>-</v>
      </c>
      <c r="I40" s="23" t="str">
        <f>IF(('Sentencias TSJ'!$H40+'Sentencias TSJ'!$I40+'Sentencias TSJ'!$J40)=0,"-",'Sentencias TSJ'!I40/('Sentencias TSJ'!$H40+'Sentencias TSJ'!$I40+'Sentencias TSJ'!$J40))</f>
        <v>-</v>
      </c>
      <c r="J40" s="23" t="str">
        <f>IF(('Sentencias TSJ'!$H40+'Sentencias TSJ'!$I40+'Sentencias TSJ'!$J40)=0,"-",'Sentencias TSJ'!J40/('Sentencias TSJ'!$H40+'Sentencias TSJ'!$I40+'Sentencias TSJ'!$J40))</f>
        <v>-</v>
      </c>
      <c r="K40" s="23">
        <f>IF(('Sentencias TSJ'!$K40+'Sentencias TSJ'!$L40+'Sentencias TSJ'!$M40)=0,"-",'Sentencias TSJ'!K40/('Sentencias TSJ'!$K40+'Sentencias TSJ'!$L40+'Sentencias TSJ'!$M40))</f>
        <v>1</v>
      </c>
      <c r="L40" s="23">
        <f>IF(('Sentencias TSJ'!$K40+'Sentencias TSJ'!$L40+'Sentencias TSJ'!$M40)=0,"-",'Sentencias TSJ'!L40/('Sentencias TSJ'!$K40+'Sentencias TSJ'!$L40+'Sentencias TSJ'!$M40))</f>
        <v>0</v>
      </c>
      <c r="M40" s="23">
        <f>IF(('Sentencias TSJ'!$K40+'Sentencias TSJ'!$L40+'Sentencias TSJ'!$M40)=0,"-",'Sentencias TSJ'!M40/('Sentencias TSJ'!$K40+'Sentencias TSJ'!$L40+'Sentencias TSJ'!$M40))</f>
        <v>0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0</v>
      </c>
      <c r="C41" s="23">
        <f>IF(('Sentencias TSJ'!$B41+'Sentencias TSJ'!$C41+'Sentencias TSJ'!$D41)=0,"-",'Sentencias TSJ'!C41/('Sentencias TSJ'!$B41+'Sentencias TSJ'!$C41+'Sentencias TSJ'!$D41))</f>
        <v>0.5</v>
      </c>
      <c r="D41" s="23">
        <f>IF(('Sentencias TSJ'!$B41+'Sentencias TSJ'!$C41+'Sentencias TSJ'!$D41)=0,"-",'Sentencias TSJ'!D41/('Sentencias TSJ'!$B41+'Sentencias TSJ'!$C41+'Sentencias TSJ'!$D41))</f>
        <v>0.5</v>
      </c>
      <c r="E41" s="23" t="str">
        <f>IF(('Sentencias TSJ'!$E41+'Sentencias TSJ'!$F41+'Sentencias TSJ'!$G41)=0,"-",'Sentencias TSJ'!E41/('Sentencias TSJ'!$E41+'Sentencias TSJ'!$F41+'Sentencias TSJ'!$G41))</f>
        <v>-</v>
      </c>
      <c r="F41" s="23" t="str">
        <f>IF(('Sentencias TSJ'!$E41+'Sentencias TSJ'!$F41+'Sentencias TSJ'!$G41)=0,"-",'Sentencias TSJ'!F41/('Sentencias TSJ'!$E41+'Sentencias TSJ'!$F41+'Sentencias TSJ'!$G41))</f>
        <v>-</v>
      </c>
      <c r="G41" s="23" t="str">
        <f>IF(('Sentencias TSJ'!$E41+'Sentencias TSJ'!$F41+'Sentencias TSJ'!$G41)=0,"-",'Sentencias TSJ'!G41/('Sentencias TSJ'!$E41+'Sentencias TSJ'!$F41+'Sentencias TSJ'!$G41))</f>
        <v>-</v>
      </c>
      <c r="H41" s="23" t="str">
        <f>IF(('Sentencias TSJ'!$H41+'Sentencias TSJ'!$I41+'Sentencias TSJ'!$J41)=0,"-",'Sentencias TSJ'!H41/('Sentencias TSJ'!$H41+'Sentencias TSJ'!$I41+'Sentencias TSJ'!$J41))</f>
        <v>-</v>
      </c>
      <c r="I41" s="23" t="str">
        <f>IF(('Sentencias TSJ'!$H41+'Sentencias TSJ'!$I41+'Sentencias TSJ'!$J41)=0,"-",'Sentencias TSJ'!I41/('Sentencias TSJ'!$H41+'Sentencias TSJ'!$I41+'Sentencias TSJ'!$J41))</f>
        <v>-</v>
      </c>
      <c r="J41" s="23" t="str">
        <f>IF(('Sentencias TSJ'!$H41+'Sentencias TSJ'!$I41+'Sentencias TSJ'!$J41)=0,"-",'Sentencias TSJ'!J41/('Sentencias TSJ'!$H41+'Sentencias TSJ'!$I41+'Sentencias TSJ'!$J41))</f>
        <v>-</v>
      </c>
      <c r="K41" s="23">
        <f>IF(('Sentencias TSJ'!$K41+'Sentencias TSJ'!$L41+'Sentencias TSJ'!$M41)=0,"-",'Sentencias TSJ'!K41/('Sentencias TSJ'!$K41+'Sentencias TSJ'!$L41+'Sentencias TSJ'!$M41))</f>
        <v>0</v>
      </c>
      <c r="L41" s="23">
        <f>IF(('Sentencias TSJ'!$K41+'Sentencias TSJ'!$L41+'Sentencias TSJ'!$M41)=0,"-",'Sentencias TSJ'!L41/('Sentencias TSJ'!$K41+'Sentencias TSJ'!$L41+'Sentencias TSJ'!$M41))</f>
        <v>0.5</v>
      </c>
      <c r="M41" s="23">
        <f>IF(('Sentencias TSJ'!$K41+'Sentencias TSJ'!$L41+'Sentencias TSJ'!$M41)=0,"-",'Sentencias TSJ'!M41/('Sentencias TSJ'!$K41+'Sentencias TSJ'!$L41+'Sentencias TSJ'!$M41))</f>
        <v>0.5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0.8571428571428571</v>
      </c>
      <c r="C42" s="23">
        <f>IF(('Sentencias TSJ'!$B42+'Sentencias TSJ'!$C42+'Sentencias TSJ'!$D42)=0,"-",'Sentencias TSJ'!C42/('Sentencias TSJ'!$B42+'Sentencias TSJ'!$C42+'Sentencias TSJ'!$D42))</f>
        <v>0.14285714285714285</v>
      </c>
      <c r="D42" s="23">
        <f>IF(('Sentencias TSJ'!$B42+'Sentencias TSJ'!$C42+'Sentencias TSJ'!$D42)=0,"-",'Sentencias TSJ'!D42/('Sentencias TSJ'!$B42+'Sentencias TSJ'!$C42+'Sentencias TSJ'!$D42))</f>
        <v>0</v>
      </c>
      <c r="E42" s="23">
        <f>IF(('Sentencias TSJ'!$E42+'Sentencias TSJ'!$F42+'Sentencias TSJ'!$G42)=0,"-",'Sentencias TSJ'!E42/('Sentencias TSJ'!$E42+'Sentencias TSJ'!$F42+'Sentencias TSJ'!$G42))</f>
        <v>1</v>
      </c>
      <c r="F42" s="23">
        <f>IF(('Sentencias TSJ'!$E42+'Sentencias TSJ'!$F42+'Sentencias TSJ'!$G42)=0,"-",'Sentencias TSJ'!F42/('Sentencias TSJ'!$E42+'Sentencias TSJ'!$F42+'Sentencias TSJ'!$G42))</f>
        <v>0</v>
      </c>
      <c r="G42" s="23">
        <f>IF(('Sentencias TSJ'!$E42+'Sentencias TSJ'!$F42+'Sentencias TSJ'!$G42)=0,"-",'Sentencias TSJ'!G42/('Sentencias TSJ'!$E42+'Sentencias TSJ'!$F42+'Sentencias TSJ'!$G42))</f>
        <v>0</v>
      </c>
      <c r="H42" s="23" t="str">
        <f>IF(('Sentencias TSJ'!$H42+'Sentencias TSJ'!$I42+'Sentencias TSJ'!$J42)=0,"-",'Sentencias TSJ'!H42/('Sentencias TSJ'!$H42+'Sentencias TSJ'!$I42+'Sentencias TSJ'!$J42))</f>
        <v>-</v>
      </c>
      <c r="I42" s="23" t="str">
        <f>IF(('Sentencias TSJ'!$H42+'Sentencias TSJ'!$I42+'Sentencias TSJ'!$J42)=0,"-",'Sentencias TSJ'!I42/('Sentencias TSJ'!$H42+'Sentencias TSJ'!$I42+'Sentencias TSJ'!$J42))</f>
        <v>-</v>
      </c>
      <c r="J42" s="23" t="str">
        <f>IF(('Sentencias TSJ'!$H42+'Sentencias TSJ'!$I42+'Sentencias TSJ'!$J42)=0,"-",'Sentencias TSJ'!J42/('Sentencias TSJ'!$H42+'Sentencias TSJ'!$I42+'Sentencias TSJ'!$J42))</f>
        <v>-</v>
      </c>
      <c r="K42" s="23">
        <f>IF(('Sentencias TSJ'!$K42+'Sentencias TSJ'!$L42+'Sentencias TSJ'!$M42)=0,"-",'Sentencias TSJ'!K42/('Sentencias TSJ'!$K42+'Sentencias TSJ'!$L42+'Sentencias TSJ'!$M42))</f>
        <v>0.875</v>
      </c>
      <c r="L42" s="23">
        <f>IF(('Sentencias TSJ'!$K42+'Sentencias TSJ'!$L42+'Sentencias TSJ'!$M42)=0,"-",'Sentencias TSJ'!L42/('Sentencias TSJ'!$K42+'Sentencias TSJ'!$L42+'Sentencias TSJ'!$M42))</f>
        <v>0.125</v>
      </c>
      <c r="M42" s="23">
        <f>IF(('Sentencias TSJ'!$K42+'Sentencias TSJ'!$L42+'Sentencias TSJ'!$M42)=0,"-",'Sentencias TSJ'!M42/('Sentencias TSJ'!$K42+'Sentencias TSJ'!$L42+'Sentencias TSJ'!$M42))</f>
        <v>0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0.83333333333333337</v>
      </c>
      <c r="C43" s="23">
        <f>IF(('Sentencias TSJ'!$B43+'Sentencias TSJ'!$C43+'Sentencias TSJ'!$D43)=0,"-",'Sentencias TSJ'!C43/('Sentencias TSJ'!$B43+'Sentencias TSJ'!$C43+'Sentencias TSJ'!$D43))</f>
        <v>6.6666666666666666E-2</v>
      </c>
      <c r="D43" s="23">
        <f>IF(('Sentencias TSJ'!$B43+'Sentencias TSJ'!$C43+'Sentencias TSJ'!$D43)=0,"-",'Sentencias TSJ'!D43/('Sentencias TSJ'!$B43+'Sentencias TSJ'!$C43+'Sentencias TSJ'!$D43))</f>
        <v>0.1</v>
      </c>
      <c r="E43" s="23">
        <f>IF(('Sentencias TSJ'!$E43+'Sentencias TSJ'!$F43+'Sentencias TSJ'!$G43)=0,"-",'Sentencias TSJ'!E43/('Sentencias TSJ'!$E43+'Sentencias TSJ'!$F43+'Sentencias TSJ'!$G43))</f>
        <v>1</v>
      </c>
      <c r="F43" s="23">
        <f>IF(('Sentencias TSJ'!$E43+'Sentencias TSJ'!$F43+'Sentencias TSJ'!$G43)=0,"-",'Sentencias TSJ'!F43/('Sentencias TSJ'!$E43+'Sentencias TSJ'!$F43+'Sentencias TSJ'!$G43))</f>
        <v>0</v>
      </c>
      <c r="G43" s="23">
        <f>IF(('Sentencias TSJ'!$E43+'Sentencias TSJ'!$F43+'Sentencias TSJ'!$G43)=0,"-",'Sentencias TSJ'!G43/('Sentencias TSJ'!$E43+'Sentencias TSJ'!$F43+'Sentencias TSJ'!$G43))</f>
        <v>0</v>
      </c>
      <c r="H43" s="23" t="str">
        <f>IF(('Sentencias TSJ'!$H43+'Sentencias TSJ'!$I43+'Sentencias TSJ'!$J43)=0,"-",'Sentencias TSJ'!H43/('Sentencias TSJ'!$H43+'Sentencias TSJ'!$I43+'Sentencias TSJ'!$J43))</f>
        <v>-</v>
      </c>
      <c r="I43" s="23" t="str">
        <f>IF(('Sentencias TSJ'!$H43+'Sentencias TSJ'!$I43+'Sentencias TSJ'!$J43)=0,"-",'Sentencias TSJ'!I43/('Sentencias TSJ'!$H43+'Sentencias TSJ'!$I43+'Sentencias TSJ'!$J43))</f>
        <v>-</v>
      </c>
      <c r="J43" s="23" t="str">
        <f>IF(('Sentencias TSJ'!$H43+'Sentencias TSJ'!$I43+'Sentencias TSJ'!$J43)=0,"-",'Sentencias TSJ'!J43/('Sentencias TSJ'!$H43+'Sentencias TSJ'!$I43+'Sentencias TSJ'!$J43))</f>
        <v>-</v>
      </c>
      <c r="K43" s="23">
        <f>IF(('Sentencias TSJ'!$K43+'Sentencias TSJ'!$L43+'Sentencias TSJ'!$M43)=0,"-",'Sentencias TSJ'!K43/('Sentencias TSJ'!$K43+'Sentencias TSJ'!$L43+'Sentencias TSJ'!$M43))</f>
        <v>0.83870967741935487</v>
      </c>
      <c r="L43" s="23">
        <f>IF(('Sentencias TSJ'!$K43+'Sentencias TSJ'!$L43+'Sentencias TSJ'!$M43)=0,"-",'Sentencias TSJ'!L43/('Sentencias TSJ'!$K43+'Sentencias TSJ'!$L43+'Sentencias TSJ'!$M43))</f>
        <v>6.4516129032258063E-2</v>
      </c>
      <c r="M43" s="23">
        <f>IF(('Sentencias TSJ'!$K43+'Sentencias TSJ'!$L43+'Sentencias TSJ'!$M43)=0,"-",'Sentencias TSJ'!M43/('Sentencias TSJ'!$K43+'Sentencias TSJ'!$L43+'Sentencias TSJ'!$M43))</f>
        <v>9.6774193548387094E-2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0.66666666666666663</v>
      </c>
      <c r="C44" s="23">
        <f>IF(('Sentencias TSJ'!$B44+'Sentencias TSJ'!$C44+'Sentencias TSJ'!$D44)=0,"-",'Sentencias TSJ'!C44/('Sentencias TSJ'!$B44+'Sentencias TSJ'!$C44+'Sentencias TSJ'!$D44))</f>
        <v>0.33333333333333331</v>
      </c>
      <c r="D44" s="23">
        <f>IF(('Sentencias TSJ'!$B44+'Sentencias TSJ'!$C44+'Sentencias TSJ'!$D44)=0,"-",'Sentencias TSJ'!D44/('Sentencias TSJ'!$B44+'Sentencias TSJ'!$C44+'Sentencias TSJ'!$D44))</f>
        <v>0</v>
      </c>
      <c r="E44" s="23" t="str">
        <f>IF(('Sentencias TSJ'!$E44+'Sentencias TSJ'!$F44+'Sentencias TSJ'!$G44)=0,"-",'Sentencias TSJ'!E44/('Sentencias TSJ'!$E44+'Sentencias TSJ'!$F44+'Sentencias TSJ'!$G44))</f>
        <v>-</v>
      </c>
      <c r="F44" s="23" t="str">
        <f>IF(('Sentencias TSJ'!$E44+'Sentencias TSJ'!$F44+'Sentencias TSJ'!$G44)=0,"-",'Sentencias TSJ'!F44/('Sentencias TSJ'!$E44+'Sentencias TSJ'!$F44+'Sentencias TSJ'!$G44))</f>
        <v>-</v>
      </c>
      <c r="G44" s="23" t="str">
        <f>IF(('Sentencias TSJ'!$E44+'Sentencias TSJ'!$F44+'Sentencias TSJ'!$G44)=0,"-",'Sentencias TSJ'!G44/('Sentencias TSJ'!$E44+'Sentencias TSJ'!$F44+'Sentencias TSJ'!$G44))</f>
        <v>-</v>
      </c>
      <c r="H44" s="23" t="str">
        <f>IF(('Sentencias TSJ'!$H44+'Sentencias TSJ'!$I44+'Sentencias TSJ'!$J44)=0,"-",'Sentencias TSJ'!H44/('Sentencias TSJ'!$H44+'Sentencias TSJ'!$I44+'Sentencias TSJ'!$J44))</f>
        <v>-</v>
      </c>
      <c r="I44" s="23" t="str">
        <f>IF(('Sentencias TSJ'!$H44+'Sentencias TSJ'!$I44+'Sentencias TSJ'!$J44)=0,"-",'Sentencias TSJ'!I44/('Sentencias TSJ'!$H44+'Sentencias TSJ'!$I44+'Sentencias TSJ'!$J44))</f>
        <v>-</v>
      </c>
      <c r="J44" s="23" t="str">
        <f>IF(('Sentencias TSJ'!$H44+'Sentencias TSJ'!$I44+'Sentencias TSJ'!$J44)=0,"-",'Sentencias TSJ'!J44/('Sentencias TSJ'!$H44+'Sentencias TSJ'!$I44+'Sentencias TSJ'!$J44))</f>
        <v>-</v>
      </c>
      <c r="K44" s="23">
        <f>IF(('Sentencias TSJ'!$K44+'Sentencias TSJ'!$L44+'Sentencias TSJ'!$M44)=0,"-",'Sentencias TSJ'!K44/('Sentencias TSJ'!$K44+'Sentencias TSJ'!$L44+'Sentencias TSJ'!$M44))</f>
        <v>0.66666666666666663</v>
      </c>
      <c r="L44" s="23">
        <f>IF(('Sentencias TSJ'!$K44+'Sentencias TSJ'!$L44+'Sentencias TSJ'!$M44)=0,"-",'Sentencias TSJ'!L44/('Sentencias TSJ'!$K44+'Sentencias TSJ'!$L44+'Sentencias TSJ'!$M44))</f>
        <v>0.33333333333333331</v>
      </c>
      <c r="M44" s="23">
        <f>IF(('Sentencias TSJ'!$K44+'Sentencias TSJ'!$L44+'Sentencias TSJ'!$M44)=0,"-",'Sentencias TSJ'!M44/('Sentencias TSJ'!$K44+'Sentencias TSJ'!$L44+'Sentencias TSJ'!$M44))</f>
        <v>0</v>
      </c>
    </row>
    <row r="45" spans="1:13" ht="15.75" thickBot="1" x14ac:dyDescent="0.3">
      <c r="A45" s="2" t="s">
        <v>16</v>
      </c>
      <c r="B45" s="23">
        <f>IF(('Sentencias TSJ'!$B45+'Sentencias TSJ'!$C45+'Sentencias TSJ'!$D45)=0,"-",'Sentencias TSJ'!B45/('Sentencias TSJ'!$B45+'Sentencias TSJ'!$C45+'Sentencias TSJ'!$D45))</f>
        <v>1</v>
      </c>
      <c r="C45" s="23">
        <f>IF(('Sentencias TSJ'!$B45+'Sentencias TSJ'!$C45+'Sentencias TSJ'!$D45)=0,"-",'Sentencias TSJ'!C45/('Sentencias TSJ'!$B45+'Sentencias TSJ'!$C45+'Sentencias TSJ'!$D45))</f>
        <v>0</v>
      </c>
      <c r="D45" s="23">
        <f>IF(('Sentencias TSJ'!$B45+'Sentencias TSJ'!$C45+'Sentencias TSJ'!$D45)=0,"-",'Sentencias TSJ'!D45/('Sentencias TSJ'!$B45+'Sentencias TSJ'!$C45+'Sentencias TSJ'!$D45))</f>
        <v>0</v>
      </c>
      <c r="E45" s="23" t="str">
        <f>IF(('Sentencias TSJ'!$E45+'Sentencias TSJ'!$F45+'Sentencias TSJ'!$G45)=0,"-",'Sentencias TSJ'!E45/('Sentencias TSJ'!$E45+'Sentencias TSJ'!$F45+'Sentencias TSJ'!$G45))</f>
        <v>-</v>
      </c>
      <c r="F45" s="23" t="str">
        <f>IF(('Sentencias TSJ'!$E45+'Sentencias TSJ'!$F45+'Sentencias TSJ'!$G45)=0,"-",'Sentencias TSJ'!F45/('Sentencias TSJ'!$E45+'Sentencias TSJ'!$F45+'Sentencias TSJ'!$G45))</f>
        <v>-</v>
      </c>
      <c r="G45" s="23" t="str">
        <f>IF(('Sentencias TSJ'!$E45+'Sentencias TSJ'!$F45+'Sentencias TSJ'!$G45)=0,"-",'Sentencias TSJ'!G45/('Sentencias TSJ'!$E45+'Sentencias TSJ'!$F45+'Sentencias TSJ'!$G45))</f>
        <v>-</v>
      </c>
      <c r="H45" s="23" t="str">
        <f>IF(('Sentencias TSJ'!$H45+'Sentencias TSJ'!$I45+'Sentencias TSJ'!$J45)=0,"-",'Sentencias TSJ'!H45/('Sentencias TSJ'!$H45+'Sentencias TSJ'!$I45+'Sentencias TSJ'!$J45))</f>
        <v>-</v>
      </c>
      <c r="I45" s="23" t="str">
        <f>IF(('Sentencias TSJ'!$H45+'Sentencias TSJ'!$I45+'Sentencias TSJ'!$J45)=0,"-",'Sentencias TSJ'!I45/('Sentencias TSJ'!$H45+'Sentencias TSJ'!$I45+'Sentencias TSJ'!$J45))</f>
        <v>-</v>
      </c>
      <c r="J45" s="23" t="str">
        <f>IF(('Sentencias TSJ'!$H45+'Sentencias TSJ'!$I45+'Sentencias TSJ'!$J45)=0,"-",'Sentencias TSJ'!J45/('Sentencias TSJ'!$H45+'Sentencias TSJ'!$I45+'Sentencias TSJ'!$J45))</f>
        <v>-</v>
      </c>
      <c r="K45" s="23">
        <f>IF(('Sentencias TSJ'!$K45+'Sentencias TSJ'!$L45+'Sentencias TSJ'!$M45)=0,"-",'Sentencias TSJ'!K45/('Sentencias TSJ'!$K45+'Sentencias TSJ'!$L45+'Sentencias TSJ'!$M45))</f>
        <v>1</v>
      </c>
      <c r="L45" s="23">
        <f>IF(('Sentencias TSJ'!$K45+'Sentencias TSJ'!$L45+'Sentencias TSJ'!$M45)=0,"-",'Sentencias TSJ'!L45/('Sentencias TSJ'!$K45+'Sentencias TSJ'!$L45+'Sentencias TSJ'!$M45))</f>
        <v>0</v>
      </c>
      <c r="M45" s="23">
        <f>IF(('Sentencias TSJ'!$K45+'Sentencias TSJ'!$L45+'Sentencias TSJ'!$M45)=0,"-",'Sentencias TSJ'!M45/('Sentencias TSJ'!$K45+'Sentencias TSJ'!$L45+'Sentencias TSJ'!$M45))</f>
        <v>0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0.75</v>
      </c>
      <c r="C46" s="23">
        <f>IF(('Sentencias TSJ'!$B46+'Sentencias TSJ'!$C46+'Sentencias TSJ'!$D46)=0,"-",'Sentencias TSJ'!C46/('Sentencias TSJ'!$B46+'Sentencias TSJ'!$C46+'Sentencias TSJ'!$D46))</f>
        <v>0</v>
      </c>
      <c r="D46" s="23">
        <f>IF(('Sentencias TSJ'!$B46+'Sentencias TSJ'!$C46+'Sentencias TSJ'!$D46)=0,"-",'Sentencias TSJ'!D46/('Sentencias TSJ'!$B46+'Sentencias TSJ'!$C46+'Sentencias TSJ'!$D46))</f>
        <v>0.25</v>
      </c>
      <c r="E46" s="23">
        <f>IF(('Sentencias TSJ'!$E46+'Sentencias TSJ'!$F46+'Sentencias TSJ'!$G46)=0,"-",'Sentencias TSJ'!E46/('Sentencias TSJ'!$E46+'Sentencias TSJ'!$F46+'Sentencias TSJ'!$G46))</f>
        <v>1</v>
      </c>
      <c r="F46" s="23">
        <f>IF(('Sentencias TSJ'!$E46+'Sentencias TSJ'!$F46+'Sentencias TSJ'!$G46)=0,"-",'Sentencias TSJ'!F46/('Sentencias TSJ'!$E46+'Sentencias TSJ'!$F46+'Sentencias TSJ'!$G46))</f>
        <v>0</v>
      </c>
      <c r="G46" s="23">
        <f>IF(('Sentencias TSJ'!$E46+'Sentencias TSJ'!$F46+'Sentencias TSJ'!$G46)=0,"-",'Sentencias TSJ'!G46/('Sentencias TSJ'!$E46+'Sentencias TSJ'!$F46+'Sentencias TSJ'!$G46))</f>
        <v>0</v>
      </c>
      <c r="H46" s="23">
        <f>IF(('Sentencias TSJ'!$H46+'Sentencias TSJ'!$I46+'Sentencias TSJ'!$J46)=0,"-",'Sentencias TSJ'!H46/('Sentencias TSJ'!$H46+'Sentencias TSJ'!$I46+'Sentencias TSJ'!$J46))</f>
        <v>0.5</v>
      </c>
      <c r="I46" s="23">
        <f>IF(('Sentencias TSJ'!$H46+'Sentencias TSJ'!$I46+'Sentencias TSJ'!$J46)=0,"-",'Sentencias TSJ'!I46/('Sentencias TSJ'!$H46+'Sentencias TSJ'!$I46+'Sentencias TSJ'!$J46))</f>
        <v>0</v>
      </c>
      <c r="J46" s="23">
        <f>IF(('Sentencias TSJ'!$H46+'Sentencias TSJ'!$I46+'Sentencias TSJ'!$J46)=0,"-",'Sentencias TSJ'!J46/('Sentencias TSJ'!$H46+'Sentencias TSJ'!$I46+'Sentencias TSJ'!$J46))</f>
        <v>0.5</v>
      </c>
      <c r="K46" s="23">
        <f>IF(('Sentencias TSJ'!$K46+'Sentencias TSJ'!$L46+'Sentencias TSJ'!$M46)=0,"-",'Sentencias TSJ'!K46/('Sentencias TSJ'!$K46+'Sentencias TSJ'!$L46+'Sentencias TSJ'!$M46))</f>
        <v>0.72727272727272729</v>
      </c>
      <c r="L46" s="23">
        <f>IF(('Sentencias TSJ'!$K46+'Sentencias TSJ'!$L46+'Sentencias TSJ'!$M46)=0,"-",'Sentencias TSJ'!L46/('Sentencias TSJ'!$K46+'Sentencias TSJ'!$L46+'Sentencias TSJ'!$M46))</f>
        <v>0</v>
      </c>
      <c r="M46" s="23">
        <f>IF(('Sentencias TSJ'!$K46+'Sentencias TSJ'!$L46+'Sentencias TSJ'!$M46)=0,"-",'Sentencias TSJ'!M46/('Sentencias TSJ'!$K46+'Sentencias TSJ'!$L46+'Sentencias TSJ'!$M46))</f>
        <v>0.27272727272727271</v>
      </c>
    </row>
    <row r="47" spans="1:13" ht="15.75" thickBot="1" x14ac:dyDescent="0.3">
      <c r="A47" s="2" t="s">
        <v>18</v>
      </c>
      <c r="B47" s="23" t="str">
        <f>IF(('Sentencias TSJ'!$B47+'Sentencias TSJ'!$C47+'Sentencias TSJ'!$D47)=0,"-",'Sentencias TSJ'!B47/('Sentencias TSJ'!$B47+'Sentencias TSJ'!$C47+'Sentencias TSJ'!$D47))</f>
        <v>-</v>
      </c>
      <c r="C47" s="23" t="str">
        <f>IF(('Sentencias TSJ'!$B47+'Sentencias TSJ'!$C47+'Sentencias TSJ'!$D47)=0,"-",'Sentencias TSJ'!C47/('Sentencias TSJ'!$B47+'Sentencias TSJ'!$C47+'Sentencias TSJ'!$D47))</f>
        <v>-</v>
      </c>
      <c r="D47" s="23" t="str">
        <f>IF(('Sentencias TSJ'!$B47+'Sentencias TSJ'!$C47+'Sentencias TSJ'!$D47)=0,"-",'Sentencias TSJ'!D47/('Sentencias TSJ'!$B47+'Sentencias TSJ'!$C47+'Sentencias TSJ'!$D47))</f>
        <v>-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 t="str">
        <f>IF(('Sentencias TSJ'!$H47+'Sentencias TSJ'!$I47+'Sentencias TSJ'!$J47)=0,"-",'Sentencias TSJ'!H47/('Sentencias TSJ'!$H47+'Sentencias TSJ'!$I47+'Sentencias TSJ'!$J47))</f>
        <v>-</v>
      </c>
      <c r="I47" s="23" t="str">
        <f>IF(('Sentencias TSJ'!$H47+'Sentencias TSJ'!$I47+'Sentencias TSJ'!$J47)=0,"-",'Sentencias TSJ'!I47/('Sentencias TSJ'!$H47+'Sentencias TSJ'!$I47+'Sentencias TSJ'!$J47))</f>
        <v>-</v>
      </c>
      <c r="J47" s="23" t="str">
        <f>IF(('Sentencias TSJ'!$H47+'Sentencias TSJ'!$I47+'Sentencias TSJ'!$J47)=0,"-",'Sentencias TSJ'!J47/('Sentencias TSJ'!$H47+'Sentencias TSJ'!$I47+'Sentencias TSJ'!$J47))</f>
        <v>-</v>
      </c>
      <c r="K47" s="23" t="str">
        <f>IF(('Sentencias TSJ'!$K47+'Sentencias TSJ'!$L47+'Sentencias TSJ'!$M47)=0,"-",'Sentencias TSJ'!K47/('Sentencias TSJ'!$K47+'Sentencias TSJ'!$L47+'Sentencias TSJ'!$M47))</f>
        <v>-</v>
      </c>
      <c r="L47" s="23" t="str">
        <f>IF(('Sentencias TSJ'!$K47+'Sentencias TSJ'!$L47+'Sentencias TSJ'!$M47)=0,"-",'Sentencias TSJ'!L47/('Sentencias TSJ'!$K47+'Sentencias TSJ'!$L47+'Sentencias TSJ'!$M47))</f>
        <v>-</v>
      </c>
      <c r="M47" s="23" t="str">
        <f>IF(('Sentencias TSJ'!$K47+'Sentencias TSJ'!$L47+'Sentencias TSJ'!$M47)=0,"-",'Sentencias TSJ'!M47/('Sentencias TSJ'!$K47+'Sentencias TSJ'!$L47+'Sentencias TSJ'!$M47))</f>
        <v>-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0.80310880829015541</v>
      </c>
      <c r="C48" s="7">
        <f>IF(('Sentencias TSJ'!$B48+'Sentencias TSJ'!$C48+'Sentencias TSJ'!$D48)=0,"-",'Sentencias TSJ'!C48/('Sentencias TSJ'!$B48+'Sentencias TSJ'!$C48+'Sentencias TSJ'!$D48))</f>
        <v>9.3264248704663211E-2</v>
      </c>
      <c r="D48" s="7">
        <f>IF(('Sentencias TSJ'!$B48+'Sentencias TSJ'!$C48+'Sentencias TSJ'!$D48)=0,"-",'Sentencias TSJ'!D48/('Sentencias TSJ'!$B48+'Sentencias TSJ'!$C48+'Sentencias TSJ'!$D48))</f>
        <v>0.10362694300518134</v>
      </c>
      <c r="E48" s="7">
        <f>IF(('Sentencias TSJ'!$E48+'Sentencias TSJ'!$F48+'Sentencias TSJ'!$G48)=0,"-",'Sentencias TSJ'!E48/('Sentencias TSJ'!$E48+'Sentencias TSJ'!$F48+'Sentencias TSJ'!$G48))</f>
        <v>0.89473684210526316</v>
      </c>
      <c r="F48" s="7">
        <f>IF(('Sentencias TSJ'!$E48+'Sentencias TSJ'!$F48+'Sentencias TSJ'!$G48)=0,"-",'Sentencias TSJ'!F48/('Sentencias TSJ'!$E48+'Sentencias TSJ'!$F48+'Sentencias TSJ'!$G48))</f>
        <v>0</v>
      </c>
      <c r="G48" s="7">
        <f>IF(('Sentencias TSJ'!$E48+'Sentencias TSJ'!$F48+'Sentencias TSJ'!$G48)=0,"-",'Sentencias TSJ'!G48/('Sentencias TSJ'!$E48+'Sentencias TSJ'!$F48+'Sentencias TSJ'!$G48))</f>
        <v>0.10526315789473684</v>
      </c>
      <c r="H48" s="7">
        <f>IF(('Sentencias TSJ'!$H48+'Sentencias TSJ'!$I48+'Sentencias TSJ'!$J48)=0,"-",'Sentencias TSJ'!H48/('Sentencias TSJ'!$H48+'Sentencias TSJ'!$I48+'Sentencias TSJ'!$J48))</f>
        <v>0.8125</v>
      </c>
      <c r="I48" s="7">
        <f>IF(('Sentencias TSJ'!$H48+'Sentencias TSJ'!$I48+'Sentencias TSJ'!$J48)=0,"-",'Sentencias TSJ'!I48/('Sentencias TSJ'!$H48+'Sentencias TSJ'!$I48+'Sentencias TSJ'!$J48))</f>
        <v>0.125</v>
      </c>
      <c r="J48" s="7">
        <f>IF(('Sentencias TSJ'!$H48+'Sentencias TSJ'!$I48+'Sentencias TSJ'!$J48)=0,"-",'Sentencias TSJ'!J48/('Sentencias TSJ'!$H48+'Sentencias TSJ'!$I48+'Sentencias TSJ'!$J48))</f>
        <v>6.25E-2</v>
      </c>
      <c r="K48" s="7">
        <f>IF(('Sentencias TSJ'!$K48+'Sentencias TSJ'!$L48+'Sentencias TSJ'!$M48)=0,"-",'Sentencias TSJ'!K48/('Sentencias TSJ'!$K48+'Sentencias TSJ'!$L48+'Sentencias TSJ'!$M48))</f>
        <v>0.81147540983606559</v>
      </c>
      <c r="L48" s="7">
        <f>IF(('Sentencias TSJ'!$K48+'Sentencias TSJ'!$L48+'Sentencias TSJ'!$M48)=0,"-",'Sentencias TSJ'!L48/('Sentencias TSJ'!$K48+'Sentencias TSJ'!$L48+'Sentencias TSJ'!$M48))</f>
        <v>9.0163934426229511E-2</v>
      </c>
      <c r="M48" s="7">
        <f>IF(('Sentencias TSJ'!$K48+'Sentencias TSJ'!$L48+'Sentencias TSJ'!$M48)=0,"-",'Sentencias TSJ'!M48/('Sentencias TSJ'!$K48+'Sentencias TSJ'!$L48+'Sentencias TSJ'!$M48))</f>
        <v>9.8360655737704916E-2</v>
      </c>
    </row>
    <row r="51" spans="1:13" x14ac:dyDescent="0.25">
      <c r="A51" s="34" t="s">
        <v>2</v>
      </c>
      <c r="B51" s="31" t="s">
        <v>33</v>
      </c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</row>
    <row r="52" spans="1:13" ht="24.75" customHeight="1" x14ac:dyDescent="0.25">
      <c r="A52" s="33"/>
      <c r="B52" s="34" t="s">
        <v>30</v>
      </c>
      <c r="C52" s="35"/>
      <c r="D52" s="35"/>
      <c r="E52" s="34" t="s">
        <v>31</v>
      </c>
      <c r="F52" s="35"/>
      <c r="G52" s="35"/>
      <c r="H52" s="34" t="s">
        <v>32</v>
      </c>
      <c r="I52" s="35"/>
      <c r="J52" s="35"/>
      <c r="K52" s="34" t="s">
        <v>2</v>
      </c>
      <c r="L52" s="35"/>
      <c r="M52" s="35"/>
    </row>
    <row r="53" spans="1:13" ht="51" x14ac:dyDescent="0.25">
      <c r="A53" s="33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0.81611570247933884</v>
      </c>
      <c r="C54" s="23">
        <f>IF(('Sentencias TSJ'!$B54+'Sentencias TSJ'!$C54+'Sentencias TSJ'!$D54)=0,"-",'Sentencias TSJ'!C54/('Sentencias TSJ'!$B54+'Sentencias TSJ'!$C54+'Sentencias TSJ'!$D54))</f>
        <v>9.0909090909090912E-2</v>
      </c>
      <c r="D54" s="23">
        <f>IF(('Sentencias TSJ'!$B54+'Sentencias TSJ'!$C54+'Sentencias TSJ'!$D54)=0,"-",'Sentencias TSJ'!D54/('Sentencias TSJ'!$B54+'Sentencias TSJ'!$C54+'Sentencias TSJ'!$D54))</f>
        <v>9.2975206611570244E-2</v>
      </c>
      <c r="E54" s="23">
        <f>+'Sentencias TSJ'!E54/('Sentencias TSJ'!E54+'Sentencias TSJ'!F54+'Sentencias TSJ'!G54)</f>
        <v>0.81481481481481477</v>
      </c>
      <c r="F54" s="23">
        <f>+'Sentencias TSJ'!F54/('Sentencias TSJ'!E54+'Sentencias TSJ'!F54+'Sentencias TSJ'!G54)</f>
        <v>0</v>
      </c>
      <c r="G54" s="23">
        <f>+'Sentencias TSJ'!G54/('Sentencias TSJ'!E54+'Sentencias TSJ'!F54+'Sentencias TSJ'!G54)</f>
        <v>0.18518518518518517</v>
      </c>
      <c r="H54" s="23">
        <f>IF(('Sentencias TSJ'!$H54+'Sentencias TSJ'!$I54+'Sentencias TSJ'!$J54)=0,"-",'Sentencias TSJ'!H54/('Sentencias TSJ'!$H54+'Sentencias TSJ'!$I54+'Sentencias TSJ'!$J54))</f>
        <v>0.77142857142857146</v>
      </c>
      <c r="I54" s="23">
        <f>IF(('Sentencias TSJ'!$H54+'Sentencias TSJ'!$I54+'Sentencias TSJ'!$J54)=0,"-",'Sentencias TSJ'!I54/('Sentencias TSJ'!$H54+'Sentencias TSJ'!$I54+'Sentencias TSJ'!$J54))</f>
        <v>4.2857142857142858E-2</v>
      </c>
      <c r="J54" s="23">
        <f>IF(('Sentencias TSJ'!$H54+'Sentencias TSJ'!$I54+'Sentencias TSJ'!$J54)=0,"-",'Sentencias TSJ'!J54/('Sentencias TSJ'!$H54+'Sentencias TSJ'!$I54+'Sentencias TSJ'!$J54))</f>
        <v>0.18571428571428572</v>
      </c>
      <c r="K54" s="23">
        <f>IF(('Sentencias TSJ'!$K54+'Sentencias TSJ'!$L54+'Sentencias TSJ'!$M54)=0,"-",'Sentencias TSJ'!K54/('Sentencias TSJ'!$K54+'Sentencias TSJ'!$L54+'Sentencias TSJ'!$M54))</f>
        <v>0.81067125645438898</v>
      </c>
      <c r="L54" s="23">
        <f>IF(('Sentencias TSJ'!$K54+'Sentencias TSJ'!$L54+'Sentencias TSJ'!$M54)=0,"-",'Sentencias TSJ'!L54/('Sentencias TSJ'!$K54+'Sentencias TSJ'!$L54+'Sentencias TSJ'!$M54))</f>
        <v>8.0895008605851984E-2</v>
      </c>
      <c r="M54" s="23">
        <f>IF(('Sentencias TSJ'!$K54+'Sentencias TSJ'!$L54+'Sentencias TSJ'!$M54)=0,"-",'Sentencias TSJ'!M54/('Sentencias TSJ'!$K54+'Sentencias TSJ'!$L54+'Sentencias TSJ'!$M54))</f>
        <v>0.10843373493975904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0.83333333333333337</v>
      </c>
      <c r="C55" s="23">
        <f>IF(('Sentencias TSJ'!$B55+'Sentencias TSJ'!$C55+'Sentencias TSJ'!$D55)=0,"-",'Sentencias TSJ'!C55/('Sentencias TSJ'!$B55+'Sentencias TSJ'!$C55+'Sentencias TSJ'!$D55))</f>
        <v>0.11904761904761904</v>
      </c>
      <c r="D55" s="23">
        <f>IF(('Sentencias TSJ'!$B55+'Sentencias TSJ'!$C55+'Sentencias TSJ'!$D55)=0,"-",'Sentencias TSJ'!D55/('Sentencias TSJ'!$B55+'Sentencias TSJ'!$C55+'Sentencias TSJ'!$D55))</f>
        <v>4.7619047619047616E-2</v>
      </c>
      <c r="E55" s="23">
        <f>+'Sentencias TSJ'!E55/('Sentencias TSJ'!E55+'Sentencias TSJ'!F55+'Sentencias TSJ'!G55)</f>
        <v>0.6</v>
      </c>
      <c r="F55" s="23">
        <f>+'Sentencias TSJ'!F55/('Sentencias TSJ'!E55+'Sentencias TSJ'!F55+'Sentencias TSJ'!G55)</f>
        <v>0.4</v>
      </c>
      <c r="G55" s="23">
        <f>+'Sentencias TSJ'!G55/('Sentencias TSJ'!E55+'Sentencias TSJ'!F55+'Sentencias TSJ'!G55)</f>
        <v>0</v>
      </c>
      <c r="H55" s="23">
        <f>IF(('Sentencias TSJ'!$H55+'Sentencias TSJ'!$I55+'Sentencias TSJ'!$J55)=0,"-",'Sentencias TSJ'!H55/('Sentencias TSJ'!$H55+'Sentencias TSJ'!$I55+'Sentencias TSJ'!$J55))</f>
        <v>0.77777777777777779</v>
      </c>
      <c r="I55" s="23">
        <f>IF(('Sentencias TSJ'!$H55+'Sentencias TSJ'!$I55+'Sentencias TSJ'!$J55)=0,"-",'Sentencias TSJ'!I55/('Sentencias TSJ'!$H55+'Sentencias TSJ'!$I55+'Sentencias TSJ'!$J55))</f>
        <v>0</v>
      </c>
      <c r="J55" s="23">
        <f>IF(('Sentencias TSJ'!$H55+'Sentencias TSJ'!$I55+'Sentencias TSJ'!$J55)=0,"-",'Sentencias TSJ'!J55/('Sentencias TSJ'!$H55+'Sentencias TSJ'!$I55+'Sentencias TSJ'!$J55))</f>
        <v>0.22222222222222221</v>
      </c>
      <c r="K55" s="23">
        <f>IF(('Sentencias TSJ'!$K55+'Sentencias TSJ'!$L55+'Sentencias TSJ'!$M55)=0,"-",'Sentencias TSJ'!K55/('Sentencias TSJ'!$K55+'Sentencias TSJ'!$L55+'Sentencias TSJ'!$M55))</f>
        <v>0.8</v>
      </c>
      <c r="L55" s="23">
        <f>IF(('Sentencias TSJ'!$K55+'Sentencias TSJ'!$L55+'Sentencias TSJ'!$M55)=0,"-",'Sentencias TSJ'!L55/('Sentencias TSJ'!$K55+'Sentencias TSJ'!$L55+'Sentencias TSJ'!$M55))</f>
        <v>0.1076923076923077</v>
      </c>
      <c r="M55" s="23">
        <f>IF(('Sentencias TSJ'!$K55+'Sentencias TSJ'!$L55+'Sentencias TSJ'!$M55)=0,"-",'Sentencias TSJ'!M55/('Sentencias TSJ'!$K55+'Sentencias TSJ'!$L55+'Sentencias TSJ'!$M55))</f>
        <v>9.2307692307692313E-2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0.86363636363636365</v>
      </c>
      <c r="C56" s="23">
        <f>IF(('Sentencias TSJ'!$B56+'Sentencias TSJ'!$C56+'Sentencias TSJ'!$D56)=0,"-",'Sentencias TSJ'!C56/('Sentencias TSJ'!$B56+'Sentencias TSJ'!$C56+'Sentencias TSJ'!$D56))</f>
        <v>6.8181818181818177E-2</v>
      </c>
      <c r="D56" s="23">
        <f>IF(('Sentencias TSJ'!$B56+'Sentencias TSJ'!$C56+'Sentencias TSJ'!$D56)=0,"-",'Sentencias TSJ'!D56/('Sentencias TSJ'!$B56+'Sentencias TSJ'!$C56+'Sentencias TSJ'!$D56))</f>
        <v>6.8181818181818177E-2</v>
      </c>
      <c r="E56" s="23">
        <f>+'Sentencias TSJ'!E56/('Sentencias TSJ'!E56+'Sentencias TSJ'!F56+'Sentencias TSJ'!G56)</f>
        <v>1</v>
      </c>
      <c r="F56" s="23">
        <f>+'Sentencias TSJ'!F56/('Sentencias TSJ'!E56+'Sentencias TSJ'!F56+'Sentencias TSJ'!G56)</f>
        <v>0</v>
      </c>
      <c r="G56" s="23">
        <f>+'Sentencias TSJ'!G56/('Sentencias TSJ'!E56+'Sentencias TSJ'!F56+'Sentencias TSJ'!G56)</f>
        <v>0</v>
      </c>
      <c r="H56" s="23">
        <f>IF(('Sentencias TSJ'!$H56+'Sentencias TSJ'!$I56+'Sentencias TSJ'!$J56)=0,"-",'Sentencias TSJ'!H56/('Sentencias TSJ'!$H56+'Sentencias TSJ'!$I56+'Sentencias TSJ'!$J56))</f>
        <v>1</v>
      </c>
      <c r="I56" s="23">
        <f>IF(('Sentencias TSJ'!$H56+'Sentencias TSJ'!$I56+'Sentencias TSJ'!$J56)=0,"-",'Sentencias TSJ'!I56/('Sentencias TSJ'!$H56+'Sentencias TSJ'!$I56+'Sentencias TSJ'!$J56))</f>
        <v>0</v>
      </c>
      <c r="J56" s="23">
        <f>IF(('Sentencias TSJ'!$H56+'Sentencias TSJ'!$I56+'Sentencias TSJ'!$J56)=0,"-",'Sentencias TSJ'!J56/('Sentencias TSJ'!$H56+'Sentencias TSJ'!$I56+'Sentencias TSJ'!$J56))</f>
        <v>0</v>
      </c>
      <c r="K56" s="23">
        <f>IF(('Sentencias TSJ'!$K56+'Sentencias TSJ'!$L56+'Sentencias TSJ'!$M56)=0,"-",'Sentencias TSJ'!K56/('Sentencias TSJ'!$K56+'Sentencias TSJ'!$L56+'Sentencias TSJ'!$M56))</f>
        <v>0.875</v>
      </c>
      <c r="L56" s="23">
        <f>IF(('Sentencias TSJ'!$K56+'Sentencias TSJ'!$L56+'Sentencias TSJ'!$M56)=0,"-",'Sentencias TSJ'!L56/('Sentencias TSJ'!$K56+'Sentencias TSJ'!$L56+'Sentencias TSJ'!$M56))</f>
        <v>6.25E-2</v>
      </c>
      <c r="M56" s="23">
        <f>IF(('Sentencias TSJ'!$K56+'Sentencias TSJ'!$L56+'Sentencias TSJ'!$M56)=0,"-",'Sentencias TSJ'!M56/('Sentencias TSJ'!$K56+'Sentencias TSJ'!$L56+'Sentencias TSJ'!$M56))</f>
        <v>6.25E-2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0.84472049689440998</v>
      </c>
      <c r="C57" s="23">
        <f>IF(('Sentencias TSJ'!$B57+'Sentencias TSJ'!$C57+'Sentencias TSJ'!$D57)=0,"-",'Sentencias TSJ'!C57/('Sentencias TSJ'!$B57+'Sentencias TSJ'!$C57+'Sentencias TSJ'!$D57))</f>
        <v>9.9378881987577633E-2</v>
      </c>
      <c r="D57" s="23">
        <f>IF(('Sentencias TSJ'!$B57+'Sentencias TSJ'!$C57+'Sentencias TSJ'!$D57)=0,"-",'Sentencias TSJ'!D57/('Sentencias TSJ'!$B57+'Sentencias TSJ'!$C57+'Sentencias TSJ'!$D57))</f>
        <v>5.5900621118012424E-2</v>
      </c>
      <c r="E57" s="23">
        <f>+'Sentencias TSJ'!E57/('Sentencias TSJ'!E57+'Sentencias TSJ'!F57+'Sentencias TSJ'!G57)</f>
        <v>0.88888888888888884</v>
      </c>
      <c r="F57" s="23">
        <f>+'Sentencias TSJ'!F57/('Sentencias TSJ'!E57+'Sentencias TSJ'!F57+'Sentencias TSJ'!G57)</f>
        <v>0</v>
      </c>
      <c r="G57" s="23">
        <f>+'Sentencias TSJ'!G57/('Sentencias TSJ'!E57+'Sentencias TSJ'!F57+'Sentencias TSJ'!G57)</f>
        <v>0.1111111111111111</v>
      </c>
      <c r="H57" s="23">
        <f>IF(('Sentencias TSJ'!$H57+'Sentencias TSJ'!$I57+'Sentencias TSJ'!$J57)=0,"-",'Sentencias TSJ'!H57/('Sentencias TSJ'!$H57+'Sentencias TSJ'!$I57+'Sentencias TSJ'!$J57))</f>
        <v>0.77777777777777779</v>
      </c>
      <c r="I57" s="23">
        <f>IF(('Sentencias TSJ'!$H57+'Sentencias TSJ'!$I57+'Sentencias TSJ'!$J57)=0,"-",'Sentencias TSJ'!I57/('Sentencias TSJ'!$H57+'Sentencias TSJ'!$I57+'Sentencias TSJ'!$J57))</f>
        <v>0</v>
      </c>
      <c r="J57" s="23">
        <f>IF(('Sentencias TSJ'!$H57+'Sentencias TSJ'!$I57+'Sentencias TSJ'!$J57)=0,"-",'Sentencias TSJ'!J57/('Sentencias TSJ'!$H57+'Sentencias TSJ'!$I57+'Sentencias TSJ'!$J57))</f>
        <v>0.22222222222222221</v>
      </c>
      <c r="K57" s="23">
        <f>IF(('Sentencias TSJ'!$K57+'Sentencias TSJ'!$L57+'Sentencias TSJ'!$M57)=0,"-",'Sentencias TSJ'!K57/('Sentencias TSJ'!$K57+'Sentencias TSJ'!$L57+'Sentencias TSJ'!$M57))</f>
        <v>0.84357541899441346</v>
      </c>
      <c r="L57" s="23">
        <f>IF(('Sentencias TSJ'!$K57+'Sentencias TSJ'!$L57+'Sentencias TSJ'!$M57)=0,"-",'Sentencias TSJ'!L57/('Sentencias TSJ'!$K57+'Sentencias TSJ'!$L57+'Sentencias TSJ'!$M57))</f>
        <v>8.9385474860335198E-2</v>
      </c>
      <c r="M57" s="23">
        <f>IF(('Sentencias TSJ'!$K57+'Sentencias TSJ'!$L57+'Sentencias TSJ'!$M57)=0,"-",'Sentencias TSJ'!M57/('Sentencias TSJ'!$K57+'Sentencias TSJ'!$L57+'Sentencias TSJ'!$M57))</f>
        <v>6.7039106145251395E-2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0.89444444444444449</v>
      </c>
      <c r="C58" s="23">
        <f>IF(('Sentencias TSJ'!$B58+'Sentencias TSJ'!$C58+'Sentencias TSJ'!$D58)=0,"-",'Sentencias TSJ'!C58/('Sentencias TSJ'!$B58+'Sentencias TSJ'!$C58+'Sentencias TSJ'!$D58))</f>
        <v>3.3333333333333333E-2</v>
      </c>
      <c r="D58" s="23">
        <f>IF(('Sentencias TSJ'!$B58+'Sentencias TSJ'!$C58+'Sentencias TSJ'!$D58)=0,"-",'Sentencias TSJ'!D58/('Sentencias TSJ'!$B58+'Sentencias TSJ'!$C58+'Sentencias TSJ'!$D58))</f>
        <v>7.2222222222222215E-2</v>
      </c>
      <c r="E58" s="23">
        <f>+'Sentencias TSJ'!E58/('Sentencias TSJ'!E58+'Sentencias TSJ'!F58+'Sentencias TSJ'!G58)</f>
        <v>0.6428571428571429</v>
      </c>
      <c r="F58" s="23">
        <f>+'Sentencias TSJ'!F58/('Sentencias TSJ'!E58+'Sentencias TSJ'!F58+'Sentencias TSJ'!G58)</f>
        <v>0</v>
      </c>
      <c r="G58" s="23">
        <f>+'Sentencias TSJ'!G58/('Sentencias TSJ'!E58+'Sentencias TSJ'!F58+'Sentencias TSJ'!G58)</f>
        <v>0.35714285714285715</v>
      </c>
      <c r="H58" s="23">
        <f>IF(('Sentencias TSJ'!$H58+'Sentencias TSJ'!$I58+'Sentencias TSJ'!$J58)=0,"-",'Sentencias TSJ'!H58/('Sentencias TSJ'!$H58+'Sentencias TSJ'!$I58+'Sentencias TSJ'!$J58))</f>
        <v>0.80597014925373134</v>
      </c>
      <c r="I58" s="23">
        <f>IF(('Sentencias TSJ'!$H58+'Sentencias TSJ'!$I58+'Sentencias TSJ'!$J58)=0,"-",'Sentencias TSJ'!I58/('Sentencias TSJ'!$H58+'Sentencias TSJ'!$I58+'Sentencias TSJ'!$J58))</f>
        <v>1.4925373134328358E-2</v>
      </c>
      <c r="J58" s="23">
        <f>IF(('Sentencias TSJ'!$H58+'Sentencias TSJ'!$I58+'Sentencias TSJ'!$J58)=0,"-",'Sentencias TSJ'!J58/('Sentencias TSJ'!$H58+'Sentencias TSJ'!$I58+'Sentencias TSJ'!$J58))</f>
        <v>0.17910447761194029</v>
      </c>
      <c r="K58" s="23">
        <f>IF(('Sentencias TSJ'!$K58+'Sentencias TSJ'!$L58+'Sentencias TSJ'!$M58)=0,"-",'Sentencias TSJ'!K58/('Sentencias TSJ'!$K58+'Sentencias TSJ'!$L58+'Sentencias TSJ'!$M58))</f>
        <v>0.85823754789272033</v>
      </c>
      <c r="L58" s="23">
        <f>IF(('Sentencias TSJ'!$K58+'Sentencias TSJ'!$L58+'Sentencias TSJ'!$M58)=0,"-",'Sentencias TSJ'!L58/('Sentencias TSJ'!$K58+'Sentencias TSJ'!$L58+'Sentencias TSJ'!$M58))</f>
        <v>2.681992337164751E-2</v>
      </c>
      <c r="M58" s="23">
        <f>IF(('Sentencias TSJ'!$K58+'Sentencias TSJ'!$L58+'Sentencias TSJ'!$M58)=0,"-",'Sentencias TSJ'!M58/('Sentencias TSJ'!$K58+'Sentencias TSJ'!$L58+'Sentencias TSJ'!$M58))</f>
        <v>0.11494252873563218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0.93103448275862066</v>
      </c>
      <c r="C59" s="23">
        <f>IF(('Sentencias TSJ'!$B59+'Sentencias TSJ'!$C59+'Sentencias TSJ'!$D59)=0,"-",'Sentencias TSJ'!C59/('Sentencias TSJ'!$B59+'Sentencias TSJ'!$C59+'Sentencias TSJ'!$D59))</f>
        <v>3.4482758620689655E-2</v>
      </c>
      <c r="D59" s="23">
        <f>IF(('Sentencias TSJ'!$B59+'Sentencias TSJ'!$C59+'Sentencias TSJ'!$D59)=0,"-",'Sentencias TSJ'!D59/('Sentencias TSJ'!$B59+'Sentencias TSJ'!$C59+'Sentencias TSJ'!$D59))</f>
        <v>3.4482758620689655E-2</v>
      </c>
      <c r="E59" s="23" t="e">
        <f>+'Sentencias TSJ'!E59/('Sentencias TSJ'!E59+'Sentencias TSJ'!F59+'Sentencias TSJ'!G59)</f>
        <v>#DIV/0!</v>
      </c>
      <c r="F59" s="23" t="e">
        <f>+'Sentencias TSJ'!F59/('Sentencias TSJ'!E59+'Sentencias TSJ'!F59+'Sentencias TSJ'!G59)</f>
        <v>#DIV/0!</v>
      </c>
      <c r="G59" s="23" t="e">
        <f>+'Sentencias TSJ'!G59/('Sentencias TSJ'!E59+'Sentencias TSJ'!F59+'Sentencias TSJ'!G59)</f>
        <v>#DIV/0!</v>
      </c>
      <c r="H59" s="23">
        <f>IF(('Sentencias TSJ'!$H59+'Sentencias TSJ'!$I59+'Sentencias TSJ'!$J59)=0,"-",'Sentencias TSJ'!H59/('Sentencias TSJ'!$H59+'Sentencias TSJ'!$I59+'Sentencias TSJ'!$J59))</f>
        <v>0.33333333333333331</v>
      </c>
      <c r="I59" s="23">
        <f>IF(('Sentencias TSJ'!$H59+'Sentencias TSJ'!$I59+'Sentencias TSJ'!$J59)=0,"-",'Sentencias TSJ'!I59/('Sentencias TSJ'!$H59+'Sentencias TSJ'!$I59+'Sentencias TSJ'!$J59))</f>
        <v>0</v>
      </c>
      <c r="J59" s="23">
        <f>IF(('Sentencias TSJ'!$H59+'Sentencias TSJ'!$I59+'Sentencias TSJ'!$J59)=0,"-",'Sentencias TSJ'!J59/('Sentencias TSJ'!$H59+'Sentencias TSJ'!$I59+'Sentencias TSJ'!$J59))</f>
        <v>0.66666666666666663</v>
      </c>
      <c r="K59" s="23">
        <f>IF(('Sentencias TSJ'!$K59+'Sentencias TSJ'!$L59+'Sentencias TSJ'!$M59)=0,"-",'Sentencias TSJ'!K59/('Sentencias TSJ'!$K59+'Sentencias TSJ'!$L59+'Sentencias TSJ'!$M59))</f>
        <v>0.875</v>
      </c>
      <c r="L59" s="23">
        <f>IF(('Sentencias TSJ'!$K59+'Sentencias TSJ'!$L59+'Sentencias TSJ'!$M59)=0,"-",'Sentencias TSJ'!L59/('Sentencias TSJ'!$K59+'Sentencias TSJ'!$L59+'Sentencias TSJ'!$M59))</f>
        <v>3.125E-2</v>
      </c>
      <c r="M59" s="23">
        <f>IF(('Sentencias TSJ'!$K59+'Sentencias TSJ'!$L59+'Sentencias TSJ'!$M59)=0,"-",'Sentencias TSJ'!M59/('Sentencias TSJ'!$K59+'Sentencias TSJ'!$L59+'Sentencias TSJ'!$M59))</f>
        <v>9.375E-2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0.71186440677966101</v>
      </c>
      <c r="C60" s="23">
        <f>IF(('Sentencias TSJ'!$B60+'Sentencias TSJ'!$C60+'Sentencias TSJ'!$D60)=0,"-",'Sentencias TSJ'!C60/('Sentencias TSJ'!$B60+'Sentencias TSJ'!$C60+'Sentencias TSJ'!$D60))</f>
        <v>0.15254237288135594</v>
      </c>
      <c r="D60" s="23">
        <f>IF(('Sentencias TSJ'!$B60+'Sentencias TSJ'!$C60+'Sentencias TSJ'!$D60)=0,"-",'Sentencias TSJ'!D60/('Sentencias TSJ'!$B60+'Sentencias TSJ'!$C60+'Sentencias TSJ'!$D60))</f>
        <v>0.13559322033898305</v>
      </c>
      <c r="E60" s="23">
        <f>+'Sentencias TSJ'!E60/('Sentencias TSJ'!E60+'Sentencias TSJ'!F60+'Sentencias TSJ'!G60)</f>
        <v>1</v>
      </c>
      <c r="F60" s="23">
        <f>+'Sentencias TSJ'!F60/('Sentencias TSJ'!E60+'Sentencias TSJ'!F60+'Sentencias TSJ'!G60)</f>
        <v>0</v>
      </c>
      <c r="G60" s="23">
        <f>+'Sentencias TSJ'!G60/('Sentencias TSJ'!E60+'Sentencias TSJ'!F60+'Sentencias TSJ'!G60)</f>
        <v>0</v>
      </c>
      <c r="H60" s="23">
        <f>IF(('Sentencias TSJ'!$H60+'Sentencias TSJ'!$I60+'Sentencias TSJ'!$J60)=0,"-",'Sentencias TSJ'!H60/('Sentencias TSJ'!$H60+'Sentencias TSJ'!$I60+'Sentencias TSJ'!$J60))</f>
        <v>0.7142857142857143</v>
      </c>
      <c r="I60" s="23">
        <f>IF(('Sentencias TSJ'!$H60+'Sentencias TSJ'!$I60+'Sentencias TSJ'!$J60)=0,"-",'Sentencias TSJ'!I60/('Sentencias TSJ'!$H60+'Sentencias TSJ'!$I60+'Sentencias TSJ'!$J60))</f>
        <v>0</v>
      </c>
      <c r="J60" s="23">
        <f>IF(('Sentencias TSJ'!$H60+'Sentencias TSJ'!$I60+'Sentencias TSJ'!$J60)=0,"-",'Sentencias TSJ'!J60/('Sentencias TSJ'!$H60+'Sentencias TSJ'!$I60+'Sentencias TSJ'!$J60))</f>
        <v>0.2857142857142857</v>
      </c>
      <c r="K60" s="23">
        <f>IF(('Sentencias TSJ'!$K60+'Sentencias TSJ'!$L60+'Sentencias TSJ'!$M60)=0,"-",'Sentencias TSJ'!K60/('Sentencias TSJ'!$K60+'Sentencias TSJ'!$L60+'Sentencias TSJ'!$M60))</f>
        <v>0.72463768115942029</v>
      </c>
      <c r="L60" s="23">
        <f>IF(('Sentencias TSJ'!$K60+'Sentencias TSJ'!$L60+'Sentencias TSJ'!$M60)=0,"-",'Sentencias TSJ'!L60/('Sentencias TSJ'!$K60+'Sentencias TSJ'!$L60+'Sentencias TSJ'!$M60))</f>
        <v>0.13043478260869565</v>
      </c>
      <c r="M60" s="23">
        <f>IF(('Sentencias TSJ'!$K60+'Sentencias TSJ'!$L60+'Sentencias TSJ'!$M60)=0,"-",'Sentencias TSJ'!M60/('Sentencias TSJ'!$K60+'Sentencias TSJ'!$L60+'Sentencias TSJ'!$M60))</f>
        <v>0.14492753623188406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0.86956521739130432</v>
      </c>
      <c r="C61" s="23">
        <f>IF(('Sentencias TSJ'!$B61+'Sentencias TSJ'!$C61+'Sentencias TSJ'!$D61)=0,"-",'Sentencias TSJ'!C61/('Sentencias TSJ'!$B61+'Sentencias TSJ'!$C61+'Sentencias TSJ'!$D61))</f>
        <v>3.4782608695652174E-2</v>
      </c>
      <c r="D61" s="23">
        <f>IF(('Sentencias TSJ'!$B61+'Sentencias TSJ'!$C61+'Sentencias TSJ'!$D61)=0,"-",'Sentencias TSJ'!D61/('Sentencias TSJ'!$B61+'Sentencias TSJ'!$C61+'Sentencias TSJ'!$D61))</f>
        <v>9.5652173913043481E-2</v>
      </c>
      <c r="E61" s="23">
        <f>+'Sentencias TSJ'!E61/('Sentencias TSJ'!E61+'Sentencias TSJ'!F61+'Sentencias TSJ'!G61)</f>
        <v>1</v>
      </c>
      <c r="F61" s="23">
        <f>+'Sentencias TSJ'!F61/('Sentencias TSJ'!E61+'Sentencias TSJ'!F61+'Sentencias TSJ'!G61)</f>
        <v>0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0.75</v>
      </c>
      <c r="I61" s="23">
        <f>IF(('Sentencias TSJ'!$H61+'Sentencias TSJ'!$I61+'Sentencias TSJ'!$J61)=0,"-",'Sentencias TSJ'!I61/('Sentencias TSJ'!$H61+'Sentencias TSJ'!$I61+'Sentencias TSJ'!$J61))</f>
        <v>0</v>
      </c>
      <c r="J61" s="23">
        <f>IF(('Sentencias TSJ'!$H61+'Sentencias TSJ'!$I61+'Sentencias TSJ'!$J61)=0,"-",'Sentencias TSJ'!J61/('Sentencias TSJ'!$H61+'Sentencias TSJ'!$I61+'Sentencias TSJ'!$J61))</f>
        <v>0.25</v>
      </c>
      <c r="K61" s="23">
        <f>IF(('Sentencias TSJ'!$K61+'Sentencias TSJ'!$L61+'Sentencias TSJ'!$M61)=0,"-",'Sentencias TSJ'!K61/('Sentencias TSJ'!$K61+'Sentencias TSJ'!$L61+'Sentencias TSJ'!$M61))</f>
        <v>0.8666666666666667</v>
      </c>
      <c r="L61" s="23">
        <f>IF(('Sentencias TSJ'!$K61+'Sentencias TSJ'!$L61+'Sentencias TSJ'!$M61)=0,"-",'Sentencias TSJ'!L61/('Sentencias TSJ'!$K61+'Sentencias TSJ'!$L61+'Sentencias TSJ'!$M61))</f>
        <v>3.3333333333333333E-2</v>
      </c>
      <c r="M61" s="23">
        <f>IF(('Sentencias TSJ'!$K61+'Sentencias TSJ'!$L61+'Sentencias TSJ'!$M61)=0,"-",'Sentencias TSJ'!M61/('Sentencias TSJ'!$K61+'Sentencias TSJ'!$L61+'Sentencias TSJ'!$M61))</f>
        <v>0.1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0.87531172069825436</v>
      </c>
      <c r="C62" s="23">
        <f>IF(('Sentencias TSJ'!$B62+'Sentencias TSJ'!$C62+'Sentencias TSJ'!$D62)=0,"-",'Sentencias TSJ'!C62/('Sentencias TSJ'!$B62+'Sentencias TSJ'!$C62+'Sentencias TSJ'!$D62))</f>
        <v>6.4837905236907731E-2</v>
      </c>
      <c r="D62" s="23">
        <f>IF(('Sentencias TSJ'!$B62+'Sentencias TSJ'!$C62+'Sentencias TSJ'!$D62)=0,"-",'Sentencias TSJ'!D62/('Sentencias TSJ'!$B62+'Sentencias TSJ'!$C62+'Sentencias TSJ'!$D62))</f>
        <v>5.9850374064837904E-2</v>
      </c>
      <c r="E62" s="23">
        <f>+'Sentencias TSJ'!E62/('Sentencias TSJ'!E62+'Sentencias TSJ'!F62+'Sentencias TSJ'!G62)</f>
        <v>0.87209302325581395</v>
      </c>
      <c r="F62" s="23">
        <f>+'Sentencias TSJ'!F62/('Sentencias TSJ'!E62+'Sentencias TSJ'!F62+'Sentencias TSJ'!G62)</f>
        <v>4.0697674418604654E-2</v>
      </c>
      <c r="G62" s="23">
        <f>+'Sentencias TSJ'!G62/('Sentencias TSJ'!E62+'Sentencias TSJ'!F62+'Sentencias TSJ'!G62)</f>
        <v>8.7209302325581398E-2</v>
      </c>
      <c r="H62" s="23">
        <f>IF(('Sentencias TSJ'!$H62+'Sentencias TSJ'!$I62+'Sentencias TSJ'!$J62)=0,"-",'Sentencias TSJ'!H62/('Sentencias TSJ'!$H62+'Sentencias TSJ'!$I62+'Sentencias TSJ'!$J62))</f>
        <v>0.80128205128205132</v>
      </c>
      <c r="I62" s="23">
        <f>IF(('Sentencias TSJ'!$H62+'Sentencias TSJ'!$I62+'Sentencias TSJ'!$J62)=0,"-",'Sentencias TSJ'!I62/('Sentencias TSJ'!$H62+'Sentencias TSJ'!$I62+'Sentencias TSJ'!$J62))</f>
        <v>0.12820512820512819</v>
      </c>
      <c r="J62" s="23">
        <f>IF(('Sentencias TSJ'!$H62+'Sentencias TSJ'!$I62+'Sentencias TSJ'!$J62)=0,"-",'Sentencias TSJ'!J62/('Sentencias TSJ'!$H62+'Sentencias TSJ'!$I62+'Sentencias TSJ'!$J62))</f>
        <v>7.0512820512820512E-2</v>
      </c>
      <c r="K62" s="23">
        <f>IF(('Sentencias TSJ'!$K62+'Sentencias TSJ'!$L62+'Sentencias TSJ'!$M62)=0,"-",'Sentencias TSJ'!K62/('Sentencias TSJ'!$K62+'Sentencias TSJ'!$L62+'Sentencias TSJ'!$M62))</f>
        <v>0.85692068429237944</v>
      </c>
      <c r="L62" s="23">
        <f>IF(('Sentencias TSJ'!$K62+'Sentencias TSJ'!$L62+'Sentencias TSJ'!$M62)=0,"-",'Sentencias TSJ'!L62/('Sentencias TSJ'!$K62+'Sentencias TSJ'!$L62+'Sentencias TSJ'!$M62))</f>
        <v>7.6982892690513213E-2</v>
      </c>
      <c r="M62" s="23">
        <f>IF(('Sentencias TSJ'!$K62+'Sentencias TSJ'!$L62+'Sentencias TSJ'!$M62)=0,"-",'Sentencias TSJ'!M62/('Sentencias TSJ'!$K62+'Sentencias TSJ'!$L62+'Sentencias TSJ'!$M62))</f>
        <v>6.6096423017107303E-2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0.88095238095238093</v>
      </c>
      <c r="C63" s="23">
        <f>IF(('Sentencias TSJ'!$B63+'Sentencias TSJ'!$C63+'Sentencias TSJ'!$D63)=0,"-",'Sentencias TSJ'!C63/('Sentencias TSJ'!$B63+'Sentencias TSJ'!$C63+'Sentencias TSJ'!$D63))</f>
        <v>4.4973544973544971E-2</v>
      </c>
      <c r="D63" s="23">
        <f>IF(('Sentencias TSJ'!$B63+'Sentencias TSJ'!$C63+'Sentencias TSJ'!$D63)=0,"-",'Sentencias TSJ'!D63/('Sentencias TSJ'!$B63+'Sentencias TSJ'!$C63+'Sentencias TSJ'!$D63))</f>
        <v>7.407407407407407E-2</v>
      </c>
      <c r="E63" s="23">
        <f>+'Sentencias TSJ'!E63/('Sentencias TSJ'!E63+'Sentencias TSJ'!F63+'Sentencias TSJ'!G63)</f>
        <v>0.8666666666666667</v>
      </c>
      <c r="F63" s="23">
        <f>+'Sentencias TSJ'!F63/('Sentencias TSJ'!E63+'Sentencias TSJ'!F63+'Sentencias TSJ'!G63)</f>
        <v>6.6666666666666666E-2</v>
      </c>
      <c r="G63" s="23">
        <f>+'Sentencias TSJ'!G63/('Sentencias TSJ'!E63+'Sentencias TSJ'!F63+'Sentencias TSJ'!G63)</f>
        <v>6.6666666666666666E-2</v>
      </c>
      <c r="H63" s="23">
        <f>IF(('Sentencias TSJ'!$H63+'Sentencias TSJ'!$I63+'Sentencias TSJ'!$J63)=0,"-",'Sentencias TSJ'!H63/('Sentencias TSJ'!$H63+'Sentencias TSJ'!$I63+'Sentencias TSJ'!$J63))</f>
        <v>0.8970588235294118</v>
      </c>
      <c r="I63" s="23">
        <f>IF(('Sentencias TSJ'!$H63+'Sentencias TSJ'!$I63+'Sentencias TSJ'!$J63)=0,"-",'Sentencias TSJ'!I63/('Sentencias TSJ'!$H63+'Sentencias TSJ'!$I63+'Sentencias TSJ'!$J63))</f>
        <v>2.9411764705882353E-2</v>
      </c>
      <c r="J63" s="23">
        <f>IF(('Sentencias TSJ'!$H63+'Sentencias TSJ'!$I63+'Sentencias TSJ'!$J63)=0,"-",'Sentencias TSJ'!J63/('Sentencias TSJ'!$H63+'Sentencias TSJ'!$I63+'Sentencias TSJ'!$J63))</f>
        <v>7.3529411764705885E-2</v>
      </c>
      <c r="K63" s="23">
        <f>IF(('Sentencias TSJ'!$K63+'Sentencias TSJ'!$L63+'Sentencias TSJ'!$M63)=0,"-",'Sentencias TSJ'!K63/('Sentencias TSJ'!$K63+'Sentencias TSJ'!$L63+'Sentencias TSJ'!$M63))</f>
        <v>0.88286334056399129</v>
      </c>
      <c r="L63" s="23">
        <f>IF(('Sentencias TSJ'!$K63+'Sentencias TSJ'!$L63+'Sentencias TSJ'!$M63)=0,"-",'Sentencias TSJ'!L63/('Sentencias TSJ'!$K63+'Sentencias TSJ'!$L63+'Sentencias TSJ'!$M63))</f>
        <v>4.3383947939262472E-2</v>
      </c>
      <c r="M63" s="23">
        <f>IF(('Sentencias TSJ'!$K63+'Sentencias TSJ'!$L63+'Sentencias TSJ'!$M63)=0,"-",'Sentencias TSJ'!M63/('Sentencias TSJ'!$K63+'Sentencias TSJ'!$L63+'Sentencias TSJ'!$M63))</f>
        <v>7.3752711496746198E-2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0.86363636363636365</v>
      </c>
      <c r="C64" s="23">
        <f>IF(('Sentencias TSJ'!$B64+'Sentencias TSJ'!$C64+'Sentencias TSJ'!$D64)=0,"-",'Sentencias TSJ'!C64/('Sentencias TSJ'!$B64+'Sentencias TSJ'!$C64+'Sentencias TSJ'!$D64))</f>
        <v>4.5454545454545456E-2</v>
      </c>
      <c r="D64" s="23">
        <f>IF(('Sentencias TSJ'!$B64+'Sentencias TSJ'!$C64+'Sentencias TSJ'!$D64)=0,"-",'Sentencias TSJ'!D64/('Sentencias TSJ'!$B64+'Sentencias TSJ'!$C64+'Sentencias TSJ'!$D64))</f>
        <v>9.0909090909090912E-2</v>
      </c>
      <c r="E64" s="23" t="e">
        <f>+'Sentencias TSJ'!E64/('Sentencias TSJ'!E64+'Sentencias TSJ'!F64+'Sentencias TSJ'!G64)</f>
        <v>#DIV/0!</v>
      </c>
      <c r="F64" s="23" t="e">
        <f>+'Sentencias TSJ'!F64/('Sentencias TSJ'!E64+'Sentencias TSJ'!F64+'Sentencias TSJ'!G64)</f>
        <v>#DIV/0!</v>
      </c>
      <c r="G64" s="23" t="e">
        <f>+'Sentencias TSJ'!G64/('Sentencias TSJ'!E64+'Sentencias TSJ'!F64+'Sentencias TSJ'!G64)</f>
        <v>#DIV/0!</v>
      </c>
      <c r="H64" s="23">
        <f>IF(('Sentencias TSJ'!$H64+'Sentencias TSJ'!$I64+'Sentencias TSJ'!$J64)=0,"-",'Sentencias TSJ'!H64/('Sentencias TSJ'!$H64+'Sentencias TSJ'!$I64+'Sentencias TSJ'!$J64))</f>
        <v>0</v>
      </c>
      <c r="I64" s="23">
        <f>IF(('Sentencias TSJ'!$H64+'Sentencias TSJ'!$I64+'Sentencias TSJ'!$J64)=0,"-",'Sentencias TSJ'!I64/('Sentencias TSJ'!$H64+'Sentencias TSJ'!$I64+'Sentencias TSJ'!$J64))</f>
        <v>0</v>
      </c>
      <c r="J64" s="23">
        <f>IF(('Sentencias TSJ'!$H64+'Sentencias TSJ'!$I64+'Sentencias TSJ'!$J64)=0,"-",'Sentencias TSJ'!J64/('Sentencias TSJ'!$H64+'Sentencias TSJ'!$I64+'Sentencias TSJ'!$J64))</f>
        <v>1</v>
      </c>
      <c r="K64" s="23">
        <f>IF(('Sentencias TSJ'!$K64+'Sentencias TSJ'!$L64+'Sentencias TSJ'!$M64)=0,"-",'Sentencias TSJ'!K64/('Sentencias TSJ'!$K64+'Sentencias TSJ'!$L64+'Sentencias TSJ'!$M64))</f>
        <v>0.82608695652173914</v>
      </c>
      <c r="L64" s="23">
        <f>IF(('Sentencias TSJ'!$K64+'Sentencias TSJ'!$L64+'Sentencias TSJ'!$M64)=0,"-",'Sentencias TSJ'!L64/('Sentencias TSJ'!$K64+'Sentencias TSJ'!$L64+'Sentencias TSJ'!$M64))</f>
        <v>4.3478260869565216E-2</v>
      </c>
      <c r="M64" s="23">
        <f>IF(('Sentencias TSJ'!$K64+'Sentencias TSJ'!$L64+'Sentencias TSJ'!$M64)=0,"-",'Sentencias TSJ'!M64/('Sentencias TSJ'!$K64+'Sentencias TSJ'!$L64+'Sentencias TSJ'!$M64))</f>
        <v>0.13043478260869565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0.76744186046511631</v>
      </c>
      <c r="C65" s="23">
        <f>IF(('Sentencias TSJ'!$B65+'Sentencias TSJ'!$C65+'Sentencias TSJ'!$D65)=0,"-",'Sentencias TSJ'!C65/('Sentencias TSJ'!$B65+'Sentencias TSJ'!$C65+'Sentencias TSJ'!$D65))</f>
        <v>0.11627906976744186</v>
      </c>
      <c r="D65" s="23">
        <f>IF(('Sentencias TSJ'!$B65+'Sentencias TSJ'!$C65+'Sentencias TSJ'!$D65)=0,"-",'Sentencias TSJ'!D65/('Sentencias TSJ'!$B65+'Sentencias TSJ'!$C65+'Sentencias TSJ'!$D65))</f>
        <v>0.11627906976744186</v>
      </c>
      <c r="E65" s="23">
        <f>+'Sentencias TSJ'!E65/('Sentencias TSJ'!E65+'Sentencias TSJ'!F65+'Sentencias TSJ'!G65)</f>
        <v>1</v>
      </c>
      <c r="F65" s="23">
        <f>+'Sentencias TSJ'!F65/('Sentencias TSJ'!E65+'Sentencias TSJ'!F65+'Sentencias TSJ'!G65)</f>
        <v>0</v>
      </c>
      <c r="G65" s="23">
        <f>+'Sentencias TSJ'!G65/('Sentencias TSJ'!E65+'Sentencias TSJ'!F65+'Sentencias TSJ'!G65)</f>
        <v>0</v>
      </c>
      <c r="H65" s="23">
        <f>IF(('Sentencias TSJ'!$H65+'Sentencias TSJ'!$I65+'Sentencias TSJ'!$J65)=0,"-",'Sentencias TSJ'!H65/('Sentencias TSJ'!$H65+'Sentencias TSJ'!$I65+'Sentencias TSJ'!$J65))</f>
        <v>0.7142857142857143</v>
      </c>
      <c r="I65" s="23">
        <f>IF(('Sentencias TSJ'!$H65+'Sentencias TSJ'!$I65+'Sentencias TSJ'!$J65)=0,"-",'Sentencias TSJ'!I65/('Sentencias TSJ'!$H65+'Sentencias TSJ'!$I65+'Sentencias TSJ'!$J65))</f>
        <v>0.14285714285714285</v>
      </c>
      <c r="J65" s="23">
        <f>IF(('Sentencias TSJ'!$H65+'Sentencias TSJ'!$I65+'Sentencias TSJ'!$J65)=0,"-",'Sentencias TSJ'!J65/('Sentencias TSJ'!$H65+'Sentencias TSJ'!$I65+'Sentencias TSJ'!$J65))</f>
        <v>0.14285714285714285</v>
      </c>
      <c r="K65" s="23">
        <f>IF(('Sentencias TSJ'!$K65+'Sentencias TSJ'!$L65+'Sentencias TSJ'!$M65)=0,"-",'Sentencias TSJ'!K65/('Sentencias TSJ'!$K65+'Sentencias TSJ'!$L65+'Sentencias TSJ'!$M65))</f>
        <v>0.77319587628865982</v>
      </c>
      <c r="L65" s="23">
        <f>IF(('Sentencias TSJ'!$K65+'Sentencias TSJ'!$L65+'Sentencias TSJ'!$M65)=0,"-",'Sentencias TSJ'!L65/('Sentencias TSJ'!$K65+'Sentencias TSJ'!$L65+'Sentencias TSJ'!$M65))</f>
        <v>0.1134020618556701</v>
      </c>
      <c r="M65" s="23">
        <f>IF(('Sentencias TSJ'!$K65+'Sentencias TSJ'!$L65+'Sentencias TSJ'!$M65)=0,"-",'Sentencias TSJ'!M65/('Sentencias TSJ'!$K65+'Sentencias TSJ'!$L65+'Sentencias TSJ'!$M65))</f>
        <v>0.1134020618556701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0.9129287598944591</v>
      </c>
      <c r="C66" s="23">
        <f>IF(('Sentencias TSJ'!$B66+'Sentencias TSJ'!$C66+'Sentencias TSJ'!$D66)=0,"-",'Sentencias TSJ'!C66/('Sentencias TSJ'!$B66+'Sentencias TSJ'!$C66+'Sentencias TSJ'!$D66))</f>
        <v>3.430079155672823E-2</v>
      </c>
      <c r="D66" s="23">
        <f>IF(('Sentencias TSJ'!$B66+'Sentencias TSJ'!$C66+'Sentencias TSJ'!$D66)=0,"-",'Sentencias TSJ'!D66/('Sentencias TSJ'!$B66+'Sentencias TSJ'!$C66+'Sentencias TSJ'!$D66))</f>
        <v>5.2770448548812667E-2</v>
      </c>
      <c r="E66" s="23">
        <f>+'Sentencias TSJ'!E66/('Sentencias TSJ'!E66+'Sentencias TSJ'!F66+'Sentencias TSJ'!G66)</f>
        <v>0.86111111111111116</v>
      </c>
      <c r="F66" s="23">
        <f>+'Sentencias TSJ'!F66/('Sentencias TSJ'!E66+'Sentencias TSJ'!F66+'Sentencias TSJ'!G66)</f>
        <v>0.1111111111111111</v>
      </c>
      <c r="G66" s="23">
        <f>+'Sentencias TSJ'!G66/('Sentencias TSJ'!E66+'Sentencias TSJ'!F66+'Sentencias TSJ'!G66)</f>
        <v>2.7777777777777776E-2</v>
      </c>
      <c r="H66" s="23">
        <f>IF(('Sentencias TSJ'!$H66+'Sentencias TSJ'!$I66+'Sentencias TSJ'!$J66)=0,"-",'Sentencias TSJ'!H66/('Sentencias TSJ'!$H66+'Sentencias TSJ'!$I66+'Sentencias TSJ'!$J66))</f>
        <v>0.63793103448275867</v>
      </c>
      <c r="I66" s="23">
        <f>IF(('Sentencias TSJ'!$H66+'Sentencias TSJ'!$I66+'Sentencias TSJ'!$J66)=0,"-",'Sentencias TSJ'!I66/('Sentencias TSJ'!$H66+'Sentencias TSJ'!$I66+'Sentencias TSJ'!$J66))</f>
        <v>0.34482758620689657</v>
      </c>
      <c r="J66" s="23">
        <f>IF(('Sentencias TSJ'!$H66+'Sentencias TSJ'!$I66+'Sentencias TSJ'!$J66)=0,"-",'Sentencias TSJ'!J66/('Sentencias TSJ'!$H66+'Sentencias TSJ'!$I66+'Sentencias TSJ'!$J66))</f>
        <v>1.7241379310344827E-2</v>
      </c>
      <c r="K66" s="23">
        <f>IF(('Sentencias TSJ'!$K66+'Sentencias TSJ'!$L66+'Sentencias TSJ'!$M66)=0,"-",'Sentencias TSJ'!K66/('Sentencias TSJ'!$K66+'Sentencias TSJ'!$L66+'Sentencias TSJ'!$M66))</f>
        <v>0.87526427061310785</v>
      </c>
      <c r="L66" s="23">
        <f>IF(('Sentencias TSJ'!$K66+'Sentencias TSJ'!$L66+'Sentencias TSJ'!$M66)=0,"-",'Sentencias TSJ'!L66/('Sentencias TSJ'!$K66+'Sentencias TSJ'!$L66+'Sentencias TSJ'!$M66))</f>
        <v>7.8224101479915431E-2</v>
      </c>
      <c r="M66" s="23">
        <f>IF(('Sentencias TSJ'!$K66+'Sentencias TSJ'!$L66+'Sentencias TSJ'!$M66)=0,"-",'Sentencias TSJ'!M66/('Sentencias TSJ'!$K66+'Sentencias TSJ'!$L66+'Sentencias TSJ'!$M66))</f>
        <v>4.6511627906976744E-2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0.82191780821917804</v>
      </c>
      <c r="C67" s="23">
        <f>IF(('Sentencias TSJ'!$B67+'Sentencias TSJ'!$C67+'Sentencias TSJ'!$D67)=0,"-",'Sentencias TSJ'!C67/('Sentencias TSJ'!$B67+'Sentencias TSJ'!$C67+'Sentencias TSJ'!$D67))</f>
        <v>5.4794520547945202E-2</v>
      </c>
      <c r="D67" s="23">
        <f>IF(('Sentencias TSJ'!$B67+'Sentencias TSJ'!$C67+'Sentencias TSJ'!$D67)=0,"-",'Sentencias TSJ'!D67/('Sentencias TSJ'!$B67+'Sentencias TSJ'!$C67+'Sentencias TSJ'!$D67))</f>
        <v>0.12328767123287671</v>
      </c>
      <c r="E67" s="23">
        <f>+'Sentencias TSJ'!E67/('Sentencias TSJ'!E67+'Sentencias TSJ'!F67+'Sentencias TSJ'!G67)</f>
        <v>1</v>
      </c>
      <c r="F67" s="23">
        <f>+'Sentencias TSJ'!F67/('Sentencias TSJ'!E67+'Sentencias TSJ'!F67+'Sentencias TSJ'!G67)</f>
        <v>0</v>
      </c>
      <c r="G67" s="23">
        <f>+'Sentencias TSJ'!G67/('Sentencias TSJ'!E67+'Sentencias TSJ'!F67+'Sentencias TSJ'!G67)</f>
        <v>0</v>
      </c>
      <c r="H67" s="23">
        <f>IF(('Sentencias TSJ'!$H67+'Sentencias TSJ'!$I67+'Sentencias TSJ'!$J67)=0,"-",'Sentencias TSJ'!H67/('Sentencias TSJ'!$H67+'Sentencias TSJ'!$I67+'Sentencias TSJ'!$J67))</f>
        <v>1</v>
      </c>
      <c r="I67" s="23">
        <f>IF(('Sentencias TSJ'!$H67+'Sentencias TSJ'!$I67+'Sentencias TSJ'!$J67)=0,"-",'Sentencias TSJ'!I67/('Sentencias TSJ'!$H67+'Sentencias TSJ'!$I67+'Sentencias TSJ'!$J67))</f>
        <v>0</v>
      </c>
      <c r="J67" s="23">
        <f>IF(('Sentencias TSJ'!$H67+'Sentencias TSJ'!$I67+'Sentencias TSJ'!$J67)=0,"-",'Sentencias TSJ'!J67/('Sentencias TSJ'!$H67+'Sentencias TSJ'!$I67+'Sentencias TSJ'!$J67))</f>
        <v>0</v>
      </c>
      <c r="K67" s="23">
        <f>IF(('Sentencias TSJ'!$K67+'Sentencias TSJ'!$L67+'Sentencias TSJ'!$M67)=0,"-",'Sentencias TSJ'!K67/('Sentencias TSJ'!$K67+'Sentencias TSJ'!$L67+'Sentencias TSJ'!$M67))</f>
        <v>0.83950617283950613</v>
      </c>
      <c r="L67" s="23">
        <f>IF(('Sentencias TSJ'!$K67+'Sentencias TSJ'!$L67+'Sentencias TSJ'!$M67)=0,"-",'Sentencias TSJ'!L67/('Sentencias TSJ'!$K67+'Sentencias TSJ'!$L67+'Sentencias TSJ'!$M67))</f>
        <v>4.9382716049382713E-2</v>
      </c>
      <c r="M67" s="23">
        <f>IF(('Sentencias TSJ'!$K67+'Sentencias TSJ'!$L67+'Sentencias TSJ'!$M67)=0,"-",'Sentencias TSJ'!M67/('Sentencias TSJ'!$K67+'Sentencias TSJ'!$L67+'Sentencias TSJ'!$M67))</f>
        <v>0.1111111111111111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0.84210526315789469</v>
      </c>
      <c r="C68" s="23">
        <f>IF(('Sentencias TSJ'!$B68+'Sentencias TSJ'!$C68+'Sentencias TSJ'!$D68)=0,"-",'Sentencias TSJ'!C68/('Sentencias TSJ'!$B68+'Sentencias TSJ'!$C68+'Sentencias TSJ'!$D68))</f>
        <v>0.10526315789473684</v>
      </c>
      <c r="D68" s="23">
        <f>IF(('Sentencias TSJ'!$B68+'Sentencias TSJ'!$C68+'Sentencias TSJ'!$D68)=0,"-",'Sentencias TSJ'!D68/('Sentencias TSJ'!$B68+'Sentencias TSJ'!$C68+'Sentencias TSJ'!$D68))</f>
        <v>5.2631578947368418E-2</v>
      </c>
      <c r="E68" s="23" t="e">
        <f>+'Sentencias TSJ'!E68/('Sentencias TSJ'!E68+'Sentencias TSJ'!F68+'Sentencias TSJ'!G68)</f>
        <v>#DIV/0!</v>
      </c>
      <c r="F68" s="23" t="e">
        <f>+'Sentencias TSJ'!F68/('Sentencias TSJ'!E68+'Sentencias TSJ'!F68+'Sentencias TSJ'!G68)</f>
        <v>#DIV/0!</v>
      </c>
      <c r="G68" s="23" t="e">
        <f>+'Sentencias TSJ'!G68/('Sentencias TSJ'!E68+'Sentencias TSJ'!F68+'Sentencias TSJ'!G68)</f>
        <v>#DIV/0!</v>
      </c>
      <c r="H68" s="23">
        <f>IF(('Sentencias TSJ'!$H68+'Sentencias TSJ'!$I68+'Sentencias TSJ'!$J68)=0,"-",'Sentencias TSJ'!H68/('Sentencias TSJ'!$H68+'Sentencias TSJ'!$I68+'Sentencias TSJ'!$J68))</f>
        <v>0.8</v>
      </c>
      <c r="I68" s="23">
        <f>IF(('Sentencias TSJ'!$H68+'Sentencias TSJ'!$I68+'Sentencias TSJ'!$J68)=0,"-",'Sentencias TSJ'!I68/('Sentencias TSJ'!$H68+'Sentencias TSJ'!$I68+'Sentencias TSJ'!$J68))</f>
        <v>0</v>
      </c>
      <c r="J68" s="23">
        <f>IF(('Sentencias TSJ'!$H68+'Sentencias TSJ'!$I68+'Sentencias TSJ'!$J68)=0,"-",'Sentencias TSJ'!J68/('Sentencias TSJ'!$H68+'Sentencias TSJ'!$I68+'Sentencias TSJ'!$J68))</f>
        <v>0.2</v>
      </c>
      <c r="K68" s="23">
        <f>IF(('Sentencias TSJ'!$K68+'Sentencias TSJ'!$L68+'Sentencias TSJ'!$M68)=0,"-",'Sentencias TSJ'!K68/('Sentencias TSJ'!$K68+'Sentencias TSJ'!$L68+'Sentencias TSJ'!$M68))</f>
        <v>0.83333333333333337</v>
      </c>
      <c r="L68" s="23">
        <f>IF(('Sentencias TSJ'!$K68+'Sentencias TSJ'!$L68+'Sentencias TSJ'!$M68)=0,"-",'Sentencias TSJ'!L68/('Sentencias TSJ'!$K68+'Sentencias TSJ'!$L68+'Sentencias TSJ'!$M68))</f>
        <v>8.3333333333333329E-2</v>
      </c>
      <c r="M68" s="23">
        <f>IF(('Sentencias TSJ'!$K68+'Sentencias TSJ'!$L68+'Sentencias TSJ'!$M68)=0,"-",'Sentencias TSJ'!M68/('Sentencias TSJ'!$K68+'Sentencias TSJ'!$L68+'Sentencias TSJ'!$M68))</f>
        <v>8.3333333333333329E-2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0.9452054794520548</v>
      </c>
      <c r="C69" s="23">
        <f>IF(('Sentencias TSJ'!$B69+'Sentencias TSJ'!$C69+'Sentencias TSJ'!$D69)=0,"-",'Sentencias TSJ'!C69/('Sentencias TSJ'!$B69+'Sentencias TSJ'!$C69+'Sentencias TSJ'!$D69))</f>
        <v>1.3698630136986301E-2</v>
      </c>
      <c r="D69" s="23">
        <f>IF(('Sentencias TSJ'!$B69+'Sentencias TSJ'!$C69+'Sentencias TSJ'!$D69)=0,"-",'Sentencias TSJ'!D69/('Sentencias TSJ'!$B69+'Sentencias TSJ'!$C69+'Sentencias TSJ'!$D69))</f>
        <v>4.1095890410958902E-2</v>
      </c>
      <c r="E69" s="23">
        <f>+'Sentencias TSJ'!E69/('Sentencias TSJ'!E69+'Sentencias TSJ'!F69+'Sentencias TSJ'!G69)</f>
        <v>0.8</v>
      </c>
      <c r="F69" s="23">
        <f>+'Sentencias TSJ'!F69/('Sentencias TSJ'!E69+'Sentencias TSJ'!F69+'Sentencias TSJ'!G69)</f>
        <v>0.2</v>
      </c>
      <c r="G69" s="23">
        <f>+'Sentencias TSJ'!G69/('Sentencias TSJ'!E69+'Sentencias TSJ'!F69+'Sentencias TSJ'!G69)</f>
        <v>0</v>
      </c>
      <c r="H69" s="23">
        <f>IF(('Sentencias TSJ'!$H69+'Sentencias TSJ'!$I69+'Sentencias TSJ'!$J69)=0,"-",'Sentencias TSJ'!H69/('Sentencias TSJ'!$H69+'Sentencias TSJ'!$I69+'Sentencias TSJ'!$J69))</f>
        <v>0.83333333333333337</v>
      </c>
      <c r="I69" s="23">
        <f>IF(('Sentencias TSJ'!$H69+'Sentencias TSJ'!$I69+'Sentencias TSJ'!$J69)=0,"-",'Sentencias TSJ'!I69/('Sentencias TSJ'!$H69+'Sentencias TSJ'!$I69+'Sentencias TSJ'!$J69))</f>
        <v>8.3333333333333329E-2</v>
      </c>
      <c r="J69" s="23">
        <f>IF(('Sentencias TSJ'!$H69+'Sentencias TSJ'!$I69+'Sentencias TSJ'!$J69)=0,"-",'Sentencias TSJ'!J69/('Sentencias TSJ'!$H69+'Sentencias TSJ'!$I69+'Sentencias TSJ'!$J69))</f>
        <v>8.3333333333333329E-2</v>
      </c>
      <c r="K69" s="23">
        <f>IF(('Sentencias TSJ'!$K69+'Sentencias TSJ'!$L69+'Sentencias TSJ'!$M69)=0,"-",'Sentencias TSJ'!K69/('Sentencias TSJ'!$K69+'Sentencias TSJ'!$L69+'Sentencias TSJ'!$M69))</f>
        <v>0.92222222222222228</v>
      </c>
      <c r="L69" s="23">
        <f>IF(('Sentencias TSJ'!$K69+'Sentencias TSJ'!$L69+'Sentencias TSJ'!$M69)=0,"-",'Sentencias TSJ'!L69/('Sentencias TSJ'!$K69+'Sentencias TSJ'!$L69+'Sentencias TSJ'!$M69))</f>
        <v>3.3333333333333333E-2</v>
      </c>
      <c r="M69" s="23">
        <f>IF(('Sentencias TSJ'!$K69+'Sentencias TSJ'!$L69+'Sentencias TSJ'!$M69)=0,"-",'Sentencias TSJ'!M69/('Sentencias TSJ'!$K69+'Sentencias TSJ'!$L69+'Sentencias TSJ'!$M69))</f>
        <v>4.4444444444444446E-2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0.81818181818181823</v>
      </c>
      <c r="C70" s="23">
        <f>IF(('Sentencias TSJ'!$B70+'Sentencias TSJ'!$C70+'Sentencias TSJ'!$D70)=0,"-",'Sentencias TSJ'!C70/('Sentencias TSJ'!$B70+'Sentencias TSJ'!$C70+'Sentencias TSJ'!$D70))</f>
        <v>0</v>
      </c>
      <c r="D70" s="23">
        <f>IF(('Sentencias TSJ'!$B70+'Sentencias TSJ'!$C70+'Sentencias TSJ'!$D70)=0,"-",'Sentencias TSJ'!D70/('Sentencias TSJ'!$B70+'Sentencias TSJ'!$C70+'Sentencias TSJ'!$D70))</f>
        <v>0.18181818181818182</v>
      </c>
      <c r="E70" s="23">
        <f>+'Sentencias TSJ'!E70/('Sentencias TSJ'!E70+'Sentencias TSJ'!F70+'Sentencias TSJ'!G70)</f>
        <v>1</v>
      </c>
      <c r="F70" s="23">
        <f>+'Sentencias TSJ'!F70/('Sentencias TSJ'!E70+'Sentencias TSJ'!F70+'Sentencias TSJ'!G70)</f>
        <v>0</v>
      </c>
      <c r="G70" s="23">
        <f>+'Sentencias TSJ'!G70/('Sentencias TSJ'!E70+'Sentencias TSJ'!F70+'Sentencias TSJ'!G70)</f>
        <v>0</v>
      </c>
      <c r="H70" s="23">
        <f>IF(('Sentencias TSJ'!$H70+'Sentencias TSJ'!$I70+'Sentencias TSJ'!$J70)=0,"-",'Sentencias TSJ'!H70/('Sentencias TSJ'!$H70+'Sentencias TSJ'!$I70+'Sentencias TSJ'!$J70))</f>
        <v>1</v>
      </c>
      <c r="I70" s="23">
        <f>IF(('Sentencias TSJ'!$H70+'Sentencias TSJ'!$I70+'Sentencias TSJ'!$J70)=0,"-",'Sentencias TSJ'!I70/('Sentencias TSJ'!$H70+'Sentencias TSJ'!$I70+'Sentencias TSJ'!$J70))</f>
        <v>0</v>
      </c>
      <c r="J70" s="23">
        <f>IF(('Sentencias TSJ'!$H70+'Sentencias TSJ'!$I70+'Sentencias TSJ'!$J70)=0,"-",'Sentencias TSJ'!J70/('Sentencias TSJ'!$H70+'Sentencias TSJ'!$I70+'Sentencias TSJ'!$J70))</f>
        <v>0</v>
      </c>
      <c r="K70" s="23">
        <f>IF(('Sentencias TSJ'!$K70+'Sentencias TSJ'!$L70+'Sentencias TSJ'!$M70)=0,"-",'Sentencias TSJ'!K70/('Sentencias TSJ'!$K70+'Sentencias TSJ'!$L70+'Sentencias TSJ'!$M70))</f>
        <v>0.88888888888888884</v>
      </c>
      <c r="L70" s="23">
        <f>IF(('Sentencias TSJ'!$K70+'Sentencias TSJ'!$L70+'Sentencias TSJ'!$M70)=0,"-",'Sentencias TSJ'!L70/('Sentencias TSJ'!$K70+'Sentencias TSJ'!$L70+'Sentencias TSJ'!$M70))</f>
        <v>0</v>
      </c>
      <c r="M70" s="23">
        <f>IF(('Sentencias TSJ'!$K70+'Sentencias TSJ'!$L70+'Sentencias TSJ'!$M70)=0,"-",'Sentencias TSJ'!M70/('Sentencias TSJ'!$K70+'Sentencias TSJ'!$L70+'Sentencias TSJ'!$M70))</f>
        <v>0.1111111111111111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0.86357526881720426</v>
      </c>
      <c r="C71" s="7">
        <f>IF(('Sentencias TSJ'!$B71+'Sentencias TSJ'!$C71+'Sentencias TSJ'!$D71)=0,"-",'Sentencias TSJ'!C71/('Sentencias TSJ'!$B71+'Sentencias TSJ'!$C71+'Sentencias TSJ'!$D71))</f>
        <v>6.3844086021505375E-2</v>
      </c>
      <c r="D71" s="7">
        <f>IF(('Sentencias TSJ'!$B71+'Sentencias TSJ'!$C71+'Sentencias TSJ'!$D71)=0,"-",'Sentencias TSJ'!D71/('Sentencias TSJ'!$B71+'Sentencias TSJ'!$C71+'Sentencias TSJ'!$D71))</f>
        <v>7.2580645161290328E-2</v>
      </c>
      <c r="E71" s="7">
        <f>+'Sentencias TSJ'!E71/('Sentencias TSJ'!E71+'Sentencias TSJ'!F71+'Sentencias TSJ'!G71)</f>
        <v>0.85570469798657722</v>
      </c>
      <c r="F71" s="7">
        <f>+'Sentencias TSJ'!F71/('Sentencias TSJ'!E71+'Sentencias TSJ'!F71+'Sentencias TSJ'!G71)</f>
        <v>5.0335570469798654E-2</v>
      </c>
      <c r="G71" s="7">
        <f>+'Sentencias TSJ'!G71/('Sentencias TSJ'!E71+'Sentencias TSJ'!F71+'Sentencias TSJ'!G71)</f>
        <v>9.3959731543624164E-2</v>
      </c>
      <c r="H71" s="7">
        <f>IF(('Sentencias TSJ'!$H71+'Sentencias TSJ'!$I71+'Sentencias TSJ'!$J71)=0,"-",'Sentencias TSJ'!H71/('Sentencias TSJ'!$H71+'Sentencias TSJ'!$I71+'Sentencias TSJ'!$J71))</f>
        <v>0.79179331306990886</v>
      </c>
      <c r="I71" s="7">
        <f>IF(('Sentencias TSJ'!$H71+'Sentencias TSJ'!$I71+'Sentencias TSJ'!$J71)=0,"-",'Sentencias TSJ'!I71/('Sentencias TSJ'!$H71+'Sentencias TSJ'!$I71+'Sentencias TSJ'!$J71))</f>
        <v>0.10334346504559271</v>
      </c>
      <c r="J71" s="7">
        <f>IF(('Sentencias TSJ'!$H71+'Sentencias TSJ'!$I71+'Sentencias TSJ'!$J71)=0,"-",'Sentencias TSJ'!J71/('Sentencias TSJ'!$H71+'Sentencias TSJ'!$I71+'Sentencias TSJ'!$J71))</f>
        <v>0.10486322188449848</v>
      </c>
      <c r="K71" s="7">
        <f>IF(('Sentencias TSJ'!$K71+'Sentencias TSJ'!$L71+'Sentencias TSJ'!$M71)=0,"-",'Sentencias TSJ'!K71/('Sentencias TSJ'!$K71+'Sentencias TSJ'!$L71+'Sentencias TSJ'!$M71))</f>
        <v>0.8509664292980671</v>
      </c>
      <c r="L71" s="7">
        <f>IF(('Sentencias TSJ'!$K71+'Sentencias TSJ'!$L71+'Sentencias TSJ'!$M71)=0,"-",'Sentencias TSJ'!L71/('Sentencias TSJ'!$K71+'Sentencias TSJ'!$L71+'Sentencias TSJ'!$M71))</f>
        <v>6.9430315361139375E-2</v>
      </c>
      <c r="M71" s="7">
        <f>IF(('Sentencias TSJ'!$K71+'Sentencias TSJ'!$L71+'Sentencias TSJ'!$M71)=0,"-",'Sentencias TSJ'!M71/('Sentencias TSJ'!$K71+'Sentencias TSJ'!$L71+'Sentencias TSJ'!$M71))</f>
        <v>7.9603255340793488E-2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T31"/>
  <sheetViews>
    <sheetView workbookViewId="0">
      <selection activeCell="A6" sqref="A6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1.28515625" style="1" customWidth="1"/>
    <col min="17" max="17" width="10.5703125" style="1" hidden="1" customWidth="1"/>
    <col min="18" max="18" width="0.28515625" style="1" customWidth="1"/>
    <col min="19" max="16384" width="11.42578125" style="1"/>
  </cols>
  <sheetData>
    <row r="4" spans="1:20" ht="14.25" customHeight="1" x14ac:dyDescent="0.2"/>
    <row r="6" spans="1:20" ht="15" customHeight="1" x14ac:dyDescent="0.2">
      <c r="B6" s="36" t="s">
        <v>0</v>
      </c>
      <c r="C6" s="37"/>
      <c r="D6" s="37"/>
      <c r="E6" s="37"/>
      <c r="F6" s="37"/>
      <c r="G6" s="36" t="s">
        <v>1</v>
      </c>
      <c r="H6" s="37"/>
      <c r="I6" s="37"/>
      <c r="J6" s="37"/>
      <c r="K6" s="37"/>
      <c r="L6" s="36" t="s">
        <v>2</v>
      </c>
      <c r="M6" s="37"/>
      <c r="N6" s="37"/>
      <c r="O6" s="37"/>
      <c r="P6" s="37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130</v>
      </c>
      <c r="C8" s="5">
        <v>38</v>
      </c>
      <c r="D8" s="5">
        <v>574</v>
      </c>
      <c r="E8" s="5">
        <v>240</v>
      </c>
      <c r="F8" s="5">
        <v>982</v>
      </c>
      <c r="G8" s="5">
        <v>4</v>
      </c>
      <c r="H8" s="5">
        <v>1</v>
      </c>
      <c r="I8" s="5">
        <v>69</v>
      </c>
      <c r="J8" s="5">
        <v>26</v>
      </c>
      <c r="K8" s="5">
        <v>100</v>
      </c>
      <c r="L8" s="5">
        <v>134</v>
      </c>
      <c r="M8" s="5">
        <v>39</v>
      </c>
      <c r="N8" s="5">
        <v>643</v>
      </c>
      <c r="O8" s="5">
        <v>266</v>
      </c>
      <c r="P8" s="5">
        <v>1082</v>
      </c>
      <c r="Q8" s="5">
        <f>+B8+C8</f>
        <v>168</v>
      </c>
      <c r="R8" s="27">
        <f>+Q8/'Sentencias TSJ'!O8*100000</f>
        <v>1.9395327573228909</v>
      </c>
      <c r="S8" s="23"/>
      <c r="T8" s="23"/>
    </row>
    <row r="9" spans="1:20" ht="15" thickBot="1" x14ac:dyDescent="0.25">
      <c r="A9" s="2" t="s">
        <v>4</v>
      </c>
      <c r="B9" s="5">
        <v>27</v>
      </c>
      <c r="C9" s="5">
        <v>6</v>
      </c>
      <c r="D9" s="5">
        <v>95</v>
      </c>
      <c r="E9" s="5">
        <v>50</v>
      </c>
      <c r="F9" s="5">
        <v>178</v>
      </c>
      <c r="G9" s="5">
        <v>1</v>
      </c>
      <c r="H9" s="5">
        <v>1</v>
      </c>
      <c r="I9" s="5">
        <v>26</v>
      </c>
      <c r="J9" s="5">
        <v>7</v>
      </c>
      <c r="K9" s="5">
        <v>35</v>
      </c>
      <c r="L9" s="5">
        <v>28</v>
      </c>
      <c r="M9" s="5">
        <v>7</v>
      </c>
      <c r="N9" s="5">
        <v>121</v>
      </c>
      <c r="O9" s="5">
        <v>57</v>
      </c>
      <c r="P9" s="5">
        <v>213</v>
      </c>
      <c r="Q9" s="5">
        <f t="shared" ref="Q9:Q25" si="0">+B9+C9</f>
        <v>33</v>
      </c>
      <c r="R9" s="27">
        <f>+Q9/'Sentencias TSJ'!O9*100000</f>
        <v>2.4899233556319804</v>
      </c>
      <c r="S9" s="23"/>
      <c r="T9" s="23"/>
    </row>
    <row r="10" spans="1:20" ht="15" thickBot="1" x14ac:dyDescent="0.25">
      <c r="A10" s="2" t="s">
        <v>5</v>
      </c>
      <c r="B10" s="5">
        <v>28</v>
      </c>
      <c r="C10" s="5">
        <v>1</v>
      </c>
      <c r="D10" s="5">
        <v>61</v>
      </c>
      <c r="E10" s="5">
        <v>16</v>
      </c>
      <c r="F10" s="5">
        <v>106</v>
      </c>
      <c r="G10" s="5">
        <v>2</v>
      </c>
      <c r="H10" s="5">
        <v>2</v>
      </c>
      <c r="I10" s="5">
        <v>8</v>
      </c>
      <c r="J10" s="5">
        <v>0</v>
      </c>
      <c r="K10" s="5">
        <v>12</v>
      </c>
      <c r="L10" s="5">
        <v>30</v>
      </c>
      <c r="M10" s="5">
        <v>3</v>
      </c>
      <c r="N10" s="5">
        <v>69</v>
      </c>
      <c r="O10" s="5">
        <v>16</v>
      </c>
      <c r="P10" s="5">
        <v>118</v>
      </c>
      <c r="Q10" s="5">
        <f t="shared" si="0"/>
        <v>29</v>
      </c>
      <c r="R10" s="27">
        <f>+Q10/'Sentencias TSJ'!O10*100000</f>
        <v>2.8870113359993388</v>
      </c>
      <c r="S10" s="23"/>
      <c r="T10" s="23"/>
    </row>
    <row r="11" spans="1:20" ht="15" thickBot="1" x14ac:dyDescent="0.25">
      <c r="A11" s="2" t="s">
        <v>6</v>
      </c>
      <c r="B11" s="5">
        <v>58</v>
      </c>
      <c r="C11" s="5">
        <v>20</v>
      </c>
      <c r="D11" s="5">
        <v>140</v>
      </c>
      <c r="E11" s="5">
        <v>75</v>
      </c>
      <c r="F11" s="5">
        <v>293</v>
      </c>
      <c r="G11" s="5">
        <v>1</v>
      </c>
      <c r="H11" s="5">
        <v>2</v>
      </c>
      <c r="I11" s="5">
        <v>15</v>
      </c>
      <c r="J11" s="5">
        <v>8</v>
      </c>
      <c r="K11" s="5">
        <v>26</v>
      </c>
      <c r="L11" s="5">
        <v>59</v>
      </c>
      <c r="M11" s="5">
        <v>22</v>
      </c>
      <c r="N11" s="5">
        <v>155</v>
      </c>
      <c r="O11" s="5">
        <v>83</v>
      </c>
      <c r="P11" s="5">
        <v>319</v>
      </c>
      <c r="Q11" s="5">
        <f t="shared" si="0"/>
        <v>78</v>
      </c>
      <c r="R11" s="27">
        <f>+Q11/'Sentencias TSJ'!O11*100000</f>
        <v>6.6312208077507071</v>
      </c>
      <c r="S11" s="23"/>
      <c r="T11" s="23"/>
    </row>
    <row r="12" spans="1:20" ht="15" thickBot="1" x14ac:dyDescent="0.25">
      <c r="A12" s="2" t="s">
        <v>7</v>
      </c>
      <c r="B12" s="5">
        <v>52</v>
      </c>
      <c r="C12" s="5">
        <v>9</v>
      </c>
      <c r="D12" s="5">
        <v>220</v>
      </c>
      <c r="E12" s="5">
        <v>83</v>
      </c>
      <c r="F12" s="5">
        <v>364</v>
      </c>
      <c r="G12" s="5">
        <v>5</v>
      </c>
      <c r="H12" s="5">
        <v>1</v>
      </c>
      <c r="I12" s="5">
        <v>17</v>
      </c>
      <c r="J12" s="5">
        <v>5</v>
      </c>
      <c r="K12" s="5">
        <v>28</v>
      </c>
      <c r="L12" s="5">
        <v>57</v>
      </c>
      <c r="M12" s="5">
        <v>10</v>
      </c>
      <c r="N12" s="5">
        <v>237</v>
      </c>
      <c r="O12" s="5">
        <v>88</v>
      </c>
      <c r="P12" s="5">
        <v>392</v>
      </c>
      <c r="Q12" s="5">
        <f t="shared" si="0"/>
        <v>61</v>
      </c>
      <c r="R12" s="27">
        <f>+Q12/'Sentencias TSJ'!O12*100000</f>
        <v>2.8027781504604827</v>
      </c>
      <c r="S12" s="23"/>
      <c r="T12" s="23"/>
    </row>
    <row r="13" spans="1:20" ht="15" thickBot="1" x14ac:dyDescent="0.25">
      <c r="A13" s="2" t="s">
        <v>8</v>
      </c>
      <c r="B13" s="5">
        <v>14</v>
      </c>
      <c r="C13" s="5">
        <v>3</v>
      </c>
      <c r="D13" s="5">
        <v>45</v>
      </c>
      <c r="E13" s="5">
        <v>16</v>
      </c>
      <c r="F13" s="5">
        <v>78</v>
      </c>
      <c r="G13" s="5">
        <v>0</v>
      </c>
      <c r="H13" s="5">
        <v>1</v>
      </c>
      <c r="I13" s="5">
        <v>2</v>
      </c>
      <c r="J13" s="5">
        <v>1</v>
      </c>
      <c r="K13" s="5">
        <v>4</v>
      </c>
      <c r="L13" s="5">
        <v>14</v>
      </c>
      <c r="M13" s="5">
        <v>4</v>
      </c>
      <c r="N13" s="5">
        <v>47</v>
      </c>
      <c r="O13" s="5">
        <v>17</v>
      </c>
      <c r="P13" s="5">
        <v>82</v>
      </c>
      <c r="Q13" s="5">
        <f t="shared" si="0"/>
        <v>17</v>
      </c>
      <c r="R13" s="27">
        <f>+Q13/'Sentencias TSJ'!O13*100000</f>
        <v>2.9048805410596321</v>
      </c>
      <c r="S13" s="23"/>
      <c r="T13" s="23"/>
    </row>
    <row r="14" spans="1:20" ht="15" thickBot="1" x14ac:dyDescent="0.25">
      <c r="A14" s="2" t="s">
        <v>9</v>
      </c>
      <c r="B14" s="5">
        <v>46</v>
      </c>
      <c r="C14" s="5">
        <v>13</v>
      </c>
      <c r="D14" s="5">
        <v>156</v>
      </c>
      <c r="E14" s="5">
        <v>31</v>
      </c>
      <c r="F14" s="5">
        <v>246</v>
      </c>
      <c r="G14" s="5">
        <v>6</v>
      </c>
      <c r="H14" s="5">
        <v>2</v>
      </c>
      <c r="I14" s="5">
        <v>19</v>
      </c>
      <c r="J14" s="5">
        <v>12</v>
      </c>
      <c r="K14" s="5">
        <v>39</v>
      </c>
      <c r="L14" s="5">
        <v>52</v>
      </c>
      <c r="M14" s="5">
        <v>15</v>
      </c>
      <c r="N14" s="5">
        <v>175</v>
      </c>
      <c r="O14" s="5">
        <v>43</v>
      </c>
      <c r="P14" s="5">
        <v>285</v>
      </c>
      <c r="Q14" s="5">
        <f t="shared" si="0"/>
        <v>59</v>
      </c>
      <c r="R14" s="27">
        <f>+Q14/'Sentencias TSJ'!O14*100000</f>
        <v>2.4893842529146895</v>
      </c>
      <c r="S14" s="23"/>
      <c r="T14" s="23"/>
    </row>
    <row r="15" spans="1:20" ht="13.5" customHeight="1" thickBot="1" x14ac:dyDescent="0.25">
      <c r="A15" s="2" t="s">
        <v>10</v>
      </c>
      <c r="B15" s="5">
        <v>44</v>
      </c>
      <c r="C15" s="5">
        <v>7</v>
      </c>
      <c r="D15" s="5">
        <v>104</v>
      </c>
      <c r="E15" s="5">
        <v>46</v>
      </c>
      <c r="F15" s="5">
        <v>201</v>
      </c>
      <c r="G15" s="5">
        <v>1</v>
      </c>
      <c r="H15" s="5">
        <v>0</v>
      </c>
      <c r="I15" s="5">
        <v>3</v>
      </c>
      <c r="J15" s="5">
        <v>4</v>
      </c>
      <c r="K15" s="5">
        <v>8</v>
      </c>
      <c r="L15" s="5">
        <v>45</v>
      </c>
      <c r="M15" s="5">
        <v>7</v>
      </c>
      <c r="N15" s="5">
        <v>107</v>
      </c>
      <c r="O15" s="5">
        <v>50</v>
      </c>
      <c r="P15" s="5">
        <v>209</v>
      </c>
      <c r="Q15" s="5">
        <f t="shared" si="0"/>
        <v>51</v>
      </c>
      <c r="R15" s="27">
        <f>+Q15/'Sentencias TSJ'!O15*100000</f>
        <v>2.4851463775580562</v>
      </c>
      <c r="S15" s="23"/>
      <c r="T15" s="23"/>
    </row>
    <row r="16" spans="1:20" ht="15" thickBot="1" x14ac:dyDescent="0.25">
      <c r="A16" s="2" t="s">
        <v>11</v>
      </c>
      <c r="B16" s="5">
        <v>142</v>
      </c>
      <c r="C16" s="5">
        <v>99</v>
      </c>
      <c r="D16" s="5">
        <v>852</v>
      </c>
      <c r="E16" s="5">
        <v>358</v>
      </c>
      <c r="F16" s="5">
        <v>1451</v>
      </c>
      <c r="G16" s="5">
        <v>18</v>
      </c>
      <c r="H16" s="5">
        <v>21</v>
      </c>
      <c r="I16" s="5">
        <v>106</v>
      </c>
      <c r="J16" s="5">
        <v>41</v>
      </c>
      <c r="K16" s="5">
        <v>186</v>
      </c>
      <c r="L16" s="5">
        <v>160</v>
      </c>
      <c r="M16" s="5">
        <v>120</v>
      </c>
      <c r="N16" s="5">
        <v>958</v>
      </c>
      <c r="O16" s="5">
        <v>399</v>
      </c>
      <c r="P16" s="5">
        <v>1637</v>
      </c>
      <c r="Q16" s="5">
        <f t="shared" si="0"/>
        <v>241</v>
      </c>
      <c r="R16" s="27">
        <f>+Q16/'Sentencias TSJ'!O16*100000</f>
        <v>3.0963722080936855</v>
      </c>
      <c r="S16" s="23"/>
      <c r="T16" s="23"/>
    </row>
    <row r="17" spans="1:20" ht="15" thickBot="1" x14ac:dyDescent="0.25">
      <c r="A17" s="2" t="s">
        <v>24</v>
      </c>
      <c r="B17" s="5">
        <v>91</v>
      </c>
      <c r="C17" s="5">
        <v>32</v>
      </c>
      <c r="D17" s="5">
        <v>455</v>
      </c>
      <c r="E17" s="5">
        <v>182</v>
      </c>
      <c r="F17" s="5">
        <v>760</v>
      </c>
      <c r="G17" s="5">
        <v>2</v>
      </c>
      <c r="H17" s="5">
        <v>3</v>
      </c>
      <c r="I17" s="5">
        <v>42</v>
      </c>
      <c r="J17" s="5">
        <v>26</v>
      </c>
      <c r="K17" s="5">
        <v>73</v>
      </c>
      <c r="L17" s="5">
        <v>93</v>
      </c>
      <c r="M17" s="5">
        <v>35</v>
      </c>
      <c r="N17" s="5">
        <v>497</v>
      </c>
      <c r="O17" s="5">
        <v>208</v>
      </c>
      <c r="P17" s="5">
        <v>833</v>
      </c>
      <c r="Q17" s="5">
        <f t="shared" si="0"/>
        <v>123</v>
      </c>
      <c r="R17" s="27">
        <f>+Q17/'Sentencias TSJ'!O17*100000</f>
        <v>2.416104693155686</v>
      </c>
      <c r="S17" s="23"/>
      <c r="T17" s="23"/>
    </row>
    <row r="18" spans="1:20" ht="15" thickBot="1" x14ac:dyDescent="0.25">
      <c r="A18" s="2" t="s">
        <v>12</v>
      </c>
      <c r="B18" s="5">
        <v>7</v>
      </c>
      <c r="C18" s="5">
        <v>2</v>
      </c>
      <c r="D18" s="5">
        <v>41</v>
      </c>
      <c r="E18" s="5">
        <v>13</v>
      </c>
      <c r="F18" s="5">
        <v>63</v>
      </c>
      <c r="G18" s="5">
        <v>1</v>
      </c>
      <c r="H18" s="5">
        <v>2</v>
      </c>
      <c r="I18" s="5">
        <v>4</v>
      </c>
      <c r="J18" s="5">
        <v>1</v>
      </c>
      <c r="K18" s="5">
        <v>8</v>
      </c>
      <c r="L18" s="5">
        <v>8</v>
      </c>
      <c r="M18" s="5">
        <v>4</v>
      </c>
      <c r="N18" s="5">
        <v>45</v>
      </c>
      <c r="O18" s="5">
        <v>14</v>
      </c>
      <c r="P18" s="5">
        <v>71</v>
      </c>
      <c r="Q18" s="5">
        <f t="shared" si="0"/>
        <v>9</v>
      </c>
      <c r="R18" s="27">
        <f>+Q18/'Sentencias TSJ'!O18*100000</f>
        <v>0.85369150434671259</v>
      </c>
      <c r="S18" s="23"/>
      <c r="T18" s="23"/>
    </row>
    <row r="19" spans="1:20" ht="15" thickBot="1" x14ac:dyDescent="0.25">
      <c r="A19" s="2" t="s">
        <v>13</v>
      </c>
      <c r="B19" s="5">
        <v>59</v>
      </c>
      <c r="C19" s="5">
        <v>12</v>
      </c>
      <c r="D19" s="5">
        <v>147</v>
      </c>
      <c r="E19" s="5">
        <v>39</v>
      </c>
      <c r="F19" s="5">
        <v>257</v>
      </c>
      <c r="G19" s="5">
        <v>5</v>
      </c>
      <c r="H19" s="5">
        <v>6</v>
      </c>
      <c r="I19" s="5">
        <v>31</v>
      </c>
      <c r="J19" s="5">
        <v>10</v>
      </c>
      <c r="K19" s="5">
        <v>52</v>
      </c>
      <c r="L19" s="5">
        <v>64</v>
      </c>
      <c r="M19" s="5">
        <v>18</v>
      </c>
      <c r="N19" s="5">
        <v>178</v>
      </c>
      <c r="O19" s="5">
        <v>49</v>
      </c>
      <c r="P19" s="5">
        <v>309</v>
      </c>
      <c r="Q19" s="5">
        <f t="shared" si="0"/>
        <v>71</v>
      </c>
      <c r="R19" s="27">
        <f>+Q19/'Sentencias TSJ'!O19*100000</f>
        <v>2.6402375172545098</v>
      </c>
      <c r="S19" s="23"/>
      <c r="T19" s="23"/>
    </row>
    <row r="20" spans="1:20" ht="15" thickBot="1" x14ac:dyDescent="0.25">
      <c r="A20" s="2" t="s">
        <v>14</v>
      </c>
      <c r="B20" s="5">
        <v>136</v>
      </c>
      <c r="C20" s="5">
        <v>39</v>
      </c>
      <c r="D20" s="5">
        <v>616</v>
      </c>
      <c r="E20" s="5">
        <v>198</v>
      </c>
      <c r="F20" s="5">
        <v>989</v>
      </c>
      <c r="G20" s="5">
        <v>7</v>
      </c>
      <c r="H20" s="5">
        <v>8</v>
      </c>
      <c r="I20" s="5">
        <v>58</v>
      </c>
      <c r="J20" s="5">
        <v>21</v>
      </c>
      <c r="K20" s="5">
        <v>94</v>
      </c>
      <c r="L20" s="5">
        <v>143</v>
      </c>
      <c r="M20" s="5">
        <v>47</v>
      </c>
      <c r="N20" s="5">
        <v>674</v>
      </c>
      <c r="O20" s="5">
        <v>219</v>
      </c>
      <c r="P20" s="5">
        <v>1083</v>
      </c>
      <c r="Q20" s="5">
        <f t="shared" si="0"/>
        <v>175</v>
      </c>
      <c r="R20" s="27">
        <f>+Q20/'Sentencias TSJ'!O20*100000</f>
        <v>2.5947237256792839</v>
      </c>
      <c r="S20" s="23"/>
      <c r="T20" s="23"/>
    </row>
    <row r="21" spans="1:20" ht="15" thickBot="1" x14ac:dyDescent="0.25">
      <c r="A21" s="2" t="s">
        <v>15</v>
      </c>
      <c r="B21" s="5">
        <v>30</v>
      </c>
      <c r="C21" s="5">
        <v>13</v>
      </c>
      <c r="D21" s="5">
        <v>87</v>
      </c>
      <c r="E21" s="5">
        <v>94</v>
      </c>
      <c r="F21" s="5">
        <v>224</v>
      </c>
      <c r="G21" s="5">
        <v>3</v>
      </c>
      <c r="H21" s="5">
        <v>0</v>
      </c>
      <c r="I21" s="5">
        <v>12</v>
      </c>
      <c r="J21" s="5">
        <v>18</v>
      </c>
      <c r="K21" s="5">
        <v>33</v>
      </c>
      <c r="L21" s="5">
        <v>33</v>
      </c>
      <c r="M21" s="5">
        <v>13</v>
      </c>
      <c r="N21" s="5">
        <v>99</v>
      </c>
      <c r="O21" s="5">
        <v>112</v>
      </c>
      <c r="P21" s="5">
        <v>257</v>
      </c>
      <c r="Q21" s="5">
        <f t="shared" si="0"/>
        <v>43</v>
      </c>
      <c r="R21" s="27">
        <f>+Q21/'Sentencias TSJ'!O21*100000</f>
        <v>2.8078167005019461</v>
      </c>
      <c r="S21" s="23"/>
      <c r="T21" s="23"/>
    </row>
    <row r="22" spans="1:20" ht="15" thickBot="1" x14ac:dyDescent="0.25">
      <c r="A22" s="2" t="s">
        <v>16</v>
      </c>
      <c r="B22" s="5">
        <v>6</v>
      </c>
      <c r="C22" s="5">
        <v>1</v>
      </c>
      <c r="D22" s="5">
        <v>29</v>
      </c>
      <c r="E22" s="5">
        <v>4</v>
      </c>
      <c r="F22" s="5">
        <v>40</v>
      </c>
      <c r="G22" s="5">
        <v>1</v>
      </c>
      <c r="H22" s="5">
        <v>2</v>
      </c>
      <c r="I22" s="5">
        <v>4</v>
      </c>
      <c r="J22" s="5">
        <v>2</v>
      </c>
      <c r="K22" s="5">
        <v>9</v>
      </c>
      <c r="L22" s="5">
        <v>7</v>
      </c>
      <c r="M22" s="5">
        <v>3</v>
      </c>
      <c r="N22" s="5">
        <v>33</v>
      </c>
      <c r="O22" s="5">
        <v>6</v>
      </c>
      <c r="P22" s="5">
        <v>49</v>
      </c>
      <c r="Q22" s="5">
        <f t="shared" si="0"/>
        <v>7</v>
      </c>
      <c r="R22" s="27">
        <f>+Q22/'Sentencias TSJ'!O22*100000</f>
        <v>1.0548332459328644</v>
      </c>
      <c r="S22" s="23"/>
      <c r="T22" s="23"/>
    </row>
    <row r="23" spans="1:20" ht="15" thickBot="1" x14ac:dyDescent="0.25">
      <c r="A23" s="2" t="s">
        <v>17</v>
      </c>
      <c r="B23" s="5">
        <v>17</v>
      </c>
      <c r="C23" s="5">
        <v>5</v>
      </c>
      <c r="D23" s="5">
        <v>77</v>
      </c>
      <c r="E23" s="5">
        <v>27</v>
      </c>
      <c r="F23" s="5">
        <v>126</v>
      </c>
      <c r="G23" s="5">
        <v>2</v>
      </c>
      <c r="H23" s="5">
        <v>1</v>
      </c>
      <c r="I23" s="5">
        <v>14</v>
      </c>
      <c r="J23" s="5">
        <v>2</v>
      </c>
      <c r="K23" s="5">
        <v>19</v>
      </c>
      <c r="L23" s="5">
        <v>19</v>
      </c>
      <c r="M23" s="5">
        <v>6</v>
      </c>
      <c r="N23" s="5">
        <v>91</v>
      </c>
      <c r="O23" s="5">
        <v>29</v>
      </c>
      <c r="P23" s="5">
        <v>145</v>
      </c>
      <c r="Q23" s="5">
        <f t="shared" si="0"/>
        <v>22</v>
      </c>
      <c r="R23" s="27">
        <f>+Q23/'Sentencias TSJ'!O23*100000</f>
        <v>0.99673749694749136</v>
      </c>
      <c r="S23" s="23"/>
      <c r="T23" s="23"/>
    </row>
    <row r="24" spans="1:20" ht="15" thickBot="1" x14ac:dyDescent="0.25">
      <c r="A24" s="2" t="s">
        <v>18</v>
      </c>
      <c r="B24" s="5">
        <v>15</v>
      </c>
      <c r="C24" s="5">
        <v>3</v>
      </c>
      <c r="D24" s="5">
        <v>18</v>
      </c>
      <c r="E24" s="5">
        <v>8</v>
      </c>
      <c r="F24" s="5">
        <v>44</v>
      </c>
      <c r="G24" s="5">
        <v>3</v>
      </c>
      <c r="H24" s="5">
        <v>0</v>
      </c>
      <c r="I24" s="5">
        <v>4</v>
      </c>
      <c r="J24" s="5">
        <v>1</v>
      </c>
      <c r="K24" s="5">
        <v>8</v>
      </c>
      <c r="L24" s="5">
        <v>18</v>
      </c>
      <c r="M24" s="5">
        <v>3</v>
      </c>
      <c r="N24" s="5">
        <v>22</v>
      </c>
      <c r="O24" s="5">
        <v>9</v>
      </c>
      <c r="P24" s="5">
        <v>52</v>
      </c>
      <c r="Q24" s="5">
        <f t="shared" si="0"/>
        <v>18</v>
      </c>
      <c r="R24" s="27">
        <f>+Q24/'Sentencias TSJ'!O24*100000</f>
        <v>5.6340673271045594</v>
      </c>
      <c r="S24" s="23"/>
      <c r="T24" s="23"/>
    </row>
    <row r="25" spans="1:20" ht="15" thickBot="1" x14ac:dyDescent="0.25">
      <c r="A25" s="3" t="s">
        <v>23</v>
      </c>
      <c r="B25" s="6">
        <v>902</v>
      </c>
      <c r="C25" s="6">
        <v>303</v>
      </c>
      <c r="D25" s="6">
        <v>3717</v>
      </c>
      <c r="E25" s="6">
        <v>1480</v>
      </c>
      <c r="F25" s="6">
        <v>6402</v>
      </c>
      <c r="G25" s="6">
        <v>62</v>
      </c>
      <c r="H25" s="6">
        <v>53</v>
      </c>
      <c r="I25" s="6">
        <v>434</v>
      </c>
      <c r="J25" s="6">
        <v>185</v>
      </c>
      <c r="K25" s="6">
        <v>734</v>
      </c>
      <c r="L25" s="6">
        <v>964</v>
      </c>
      <c r="M25" s="6">
        <v>356</v>
      </c>
      <c r="N25" s="6">
        <v>4151</v>
      </c>
      <c r="O25" s="6">
        <v>1665</v>
      </c>
      <c r="P25" s="6">
        <v>7136</v>
      </c>
      <c r="Q25" s="5">
        <f t="shared" si="0"/>
        <v>1205</v>
      </c>
      <c r="R25" s="27">
        <f>+Q25/'Sentencias TSJ'!O25*100000</f>
        <v>2.5402863592082543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4"/>
      <c r="M28" s="24"/>
    </row>
    <row r="29" spans="1:20" x14ac:dyDescent="0.2">
      <c r="B29" s="23"/>
      <c r="F29" s="23"/>
      <c r="G29" s="23"/>
      <c r="L29" s="24"/>
      <c r="M29" s="24"/>
      <c r="P29" s="14"/>
    </row>
    <row r="30" spans="1:20" x14ac:dyDescent="0.2">
      <c r="B30" s="23"/>
      <c r="F30" s="23"/>
      <c r="G30" s="23"/>
      <c r="L30" s="24"/>
      <c r="M30" s="24"/>
    </row>
    <row r="31" spans="1:20" x14ac:dyDescent="0.2">
      <c r="B31" s="23"/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O25"/>
  <sheetViews>
    <sheetView workbookViewId="0">
      <selection activeCell="A5" sqref="A5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7" ht="15" customHeight="1" x14ac:dyDescent="0.25"/>
    <row r="6" spans="1:7" ht="15" customHeight="1" x14ac:dyDescent="0.25">
      <c r="B6" s="34" t="s">
        <v>62</v>
      </c>
      <c r="C6" s="37"/>
      <c r="D6" s="37"/>
      <c r="E6" s="34" t="s">
        <v>63</v>
      </c>
      <c r="F6" s="37"/>
      <c r="G6" s="37"/>
    </row>
    <row r="7" spans="1:7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7" ht="15.75" thickBot="1" x14ac:dyDescent="0.3">
      <c r="A8" s="2" t="s">
        <v>3</v>
      </c>
      <c r="B8" s="26">
        <v>-4.2253521126760563E-2</v>
      </c>
      <c r="C8" s="26">
        <v>-0.21276595744680851</v>
      </c>
      <c r="D8" s="26">
        <v>-5.5284552845528454E-2</v>
      </c>
      <c r="E8" s="26">
        <v>-0.20097640358014646</v>
      </c>
      <c r="F8" s="26">
        <v>-0.13043478260869565</v>
      </c>
      <c r="G8" s="26">
        <v>-0.19494047619047619</v>
      </c>
    </row>
    <row r="9" spans="1:7" ht="15.75" thickBot="1" x14ac:dyDescent="0.3">
      <c r="A9" s="2" t="s">
        <v>4</v>
      </c>
      <c r="B9" s="26">
        <v>-3.3898305084745763E-2</v>
      </c>
      <c r="C9" s="26">
        <v>-0.5</v>
      </c>
      <c r="D9" s="26">
        <v>-0.13333333333333333</v>
      </c>
      <c r="E9" s="26">
        <v>-2.197802197802198E-2</v>
      </c>
      <c r="F9" s="26">
        <v>0.29629629629629628</v>
      </c>
      <c r="G9" s="26">
        <v>1.9138755980861243E-2</v>
      </c>
    </row>
    <row r="10" spans="1:7" ht="15.75" thickBot="1" x14ac:dyDescent="0.3">
      <c r="A10" s="2" t="s">
        <v>5</v>
      </c>
      <c r="B10" s="26">
        <v>9.0909090909090912E-2</v>
      </c>
      <c r="C10" s="26">
        <v>-1</v>
      </c>
      <c r="D10" s="26">
        <v>0</v>
      </c>
      <c r="E10" s="26">
        <v>-0.1092436974789916</v>
      </c>
      <c r="F10" s="26">
        <v>-0.25</v>
      </c>
      <c r="G10" s="26">
        <v>-0.12592592592592591</v>
      </c>
    </row>
    <row r="11" spans="1:7" ht="15.75" thickBot="1" x14ac:dyDescent="0.3">
      <c r="A11" s="2" t="s">
        <v>6</v>
      </c>
      <c r="B11" s="26">
        <v>-8.3798882681564241E-2</v>
      </c>
      <c r="C11" s="26">
        <v>-0.25</v>
      </c>
      <c r="D11" s="26">
        <v>-0.10050251256281408</v>
      </c>
      <c r="E11" s="26">
        <v>-0.1457725947521866</v>
      </c>
      <c r="F11" s="26">
        <v>-0.31578947368421051</v>
      </c>
      <c r="G11" s="26">
        <v>-0.16272965879265092</v>
      </c>
    </row>
    <row r="12" spans="1:7" ht="15.75" thickBot="1" x14ac:dyDescent="0.3">
      <c r="A12" s="2" t="s">
        <v>7</v>
      </c>
      <c r="B12" s="26">
        <v>-2.9787234042553193E-2</v>
      </c>
      <c r="C12" s="26">
        <v>1.75</v>
      </c>
      <c r="D12" s="26">
        <v>5.6680161943319839E-2</v>
      </c>
      <c r="E12" s="26">
        <v>-0.13947990543735225</v>
      </c>
      <c r="F12" s="26">
        <v>-0.41666666666666669</v>
      </c>
      <c r="G12" s="26">
        <v>-0.16772823779193205</v>
      </c>
    </row>
    <row r="13" spans="1:7" ht="15.75" thickBot="1" x14ac:dyDescent="0.3">
      <c r="A13" s="2" t="s">
        <v>8</v>
      </c>
      <c r="B13" s="26">
        <v>-8.5714285714285715E-2</v>
      </c>
      <c r="C13" s="26">
        <v>-1</v>
      </c>
      <c r="D13" s="26">
        <v>-0.1111111111111111</v>
      </c>
      <c r="E13" s="26">
        <v>-0.1702127659574468</v>
      </c>
      <c r="F13" s="26">
        <v>-0.7142857142857143</v>
      </c>
      <c r="G13" s="26">
        <v>-0.24074074074074073</v>
      </c>
    </row>
    <row r="14" spans="1:7" ht="15.75" thickBot="1" x14ac:dyDescent="0.3">
      <c r="A14" s="2" t="s">
        <v>9</v>
      </c>
      <c r="B14" s="26">
        <v>-0.28235294117647058</v>
      </c>
      <c r="C14" s="26">
        <v>-0.46666666666666667</v>
      </c>
      <c r="D14" s="26">
        <v>-0.31</v>
      </c>
      <c r="E14" s="26">
        <v>0.15492957746478872</v>
      </c>
      <c r="F14" s="26">
        <v>-4.878048780487805E-2</v>
      </c>
      <c r="G14" s="26">
        <v>0.12204724409448819</v>
      </c>
    </row>
    <row r="15" spans="1:7" ht="15.75" thickBot="1" x14ac:dyDescent="0.3">
      <c r="A15" s="2" t="s">
        <v>10</v>
      </c>
      <c r="B15" s="26">
        <v>5.4054054054054057E-2</v>
      </c>
      <c r="C15" s="26">
        <v>0</v>
      </c>
      <c r="D15" s="26">
        <v>5.2631578947368418E-2</v>
      </c>
      <c r="E15" s="26">
        <v>-0.11453744493392071</v>
      </c>
      <c r="F15" s="26">
        <v>-0.61904761904761907</v>
      </c>
      <c r="G15" s="26">
        <v>-0.15725806451612903</v>
      </c>
    </row>
    <row r="16" spans="1:7" ht="15.75" thickBot="1" x14ac:dyDescent="0.3">
      <c r="A16" s="2" t="s">
        <v>11</v>
      </c>
      <c r="B16" s="26">
        <v>0.23935091277890466</v>
      </c>
      <c r="C16" s="26">
        <v>0.10344827586206896</v>
      </c>
      <c r="D16" s="26">
        <v>0.23180076628352492</v>
      </c>
      <c r="E16" s="26">
        <v>-5.039267015706806E-2</v>
      </c>
      <c r="F16" s="26">
        <v>-2.1052631578947368E-2</v>
      </c>
      <c r="G16" s="26">
        <v>-4.7147846332945283E-2</v>
      </c>
    </row>
    <row r="17" spans="1:15" ht="15.75" thickBot="1" x14ac:dyDescent="0.3">
      <c r="A17" s="2" t="s">
        <v>24</v>
      </c>
      <c r="B17" s="26">
        <v>-3.0769230769230771E-2</v>
      </c>
      <c r="C17" s="26">
        <v>0.1111111111111111</v>
      </c>
      <c r="D17" s="26">
        <v>-2.5369978858350951E-2</v>
      </c>
      <c r="E17" s="26">
        <v>-7.7669902912621352E-2</v>
      </c>
      <c r="F17" s="26">
        <v>5.7971014492753624E-2</v>
      </c>
      <c r="G17" s="26">
        <v>-6.7189249720044794E-2</v>
      </c>
    </row>
    <row r="18" spans="1:15" ht="15.75" thickBot="1" x14ac:dyDescent="0.3">
      <c r="A18" s="2" t="s">
        <v>12</v>
      </c>
      <c r="B18" s="26">
        <v>-0.41666666666666669</v>
      </c>
      <c r="C18" s="26">
        <v>0</v>
      </c>
      <c r="D18" s="26">
        <v>-0.39473684210526316</v>
      </c>
      <c r="E18" s="26">
        <v>-0.34375</v>
      </c>
      <c r="F18" s="26">
        <v>-0.38461538461538464</v>
      </c>
      <c r="G18" s="26">
        <v>-0.34862385321100919</v>
      </c>
    </row>
    <row r="19" spans="1:15" ht="15.75" thickBot="1" x14ac:dyDescent="0.3">
      <c r="A19" s="2" t="s">
        <v>13</v>
      </c>
      <c r="B19" s="26">
        <v>-0.14423076923076922</v>
      </c>
      <c r="C19" s="26">
        <v>-0.57894736842105265</v>
      </c>
      <c r="D19" s="26">
        <v>-0.21138211382113822</v>
      </c>
      <c r="E19" s="26">
        <v>-8.2142857142857142E-2</v>
      </c>
      <c r="F19" s="26">
        <v>0.26829268292682928</v>
      </c>
      <c r="G19" s="26">
        <v>-3.7383177570093455E-2</v>
      </c>
    </row>
    <row r="20" spans="1:15" ht="15.75" thickBot="1" x14ac:dyDescent="0.3">
      <c r="A20" s="2" t="s">
        <v>14</v>
      </c>
      <c r="B20" s="26">
        <v>-0.19782214156079855</v>
      </c>
      <c r="C20" s="26">
        <v>-0.24390243902439024</v>
      </c>
      <c r="D20" s="26">
        <v>-0.20101351351351351</v>
      </c>
      <c r="E20" s="26">
        <v>-0.21195219123505976</v>
      </c>
      <c r="F20" s="26">
        <v>-0.15315315315315314</v>
      </c>
      <c r="G20" s="26">
        <v>-0.20717423133235724</v>
      </c>
    </row>
    <row r="21" spans="1:15" ht="15.75" thickBot="1" x14ac:dyDescent="0.3">
      <c r="A21" s="2" t="s">
        <v>15</v>
      </c>
      <c r="B21" s="26">
        <v>-0.13333333333333333</v>
      </c>
      <c r="C21" s="26">
        <v>-0.625</v>
      </c>
      <c r="D21" s="26">
        <v>-0.17346938775510204</v>
      </c>
      <c r="E21" s="26">
        <v>-7.0539419087136929E-2</v>
      </c>
      <c r="F21" s="26">
        <v>0.13793103448275862</v>
      </c>
      <c r="G21" s="26">
        <v>-4.8148148148148148E-2</v>
      </c>
    </row>
    <row r="22" spans="1:15" ht="15.75" thickBot="1" x14ac:dyDescent="0.3">
      <c r="A22" s="2" t="s">
        <v>16</v>
      </c>
      <c r="B22" s="26">
        <v>0.6785714285714286</v>
      </c>
      <c r="C22" s="29" t="s">
        <v>65</v>
      </c>
      <c r="D22" s="26">
        <v>0.7142857142857143</v>
      </c>
      <c r="E22" s="26">
        <v>-0.41176470588235292</v>
      </c>
      <c r="F22" s="26">
        <v>0.2857142857142857</v>
      </c>
      <c r="G22" s="26">
        <v>-0.34666666666666668</v>
      </c>
    </row>
    <row r="23" spans="1:15" ht="15.75" thickBot="1" x14ac:dyDescent="0.3">
      <c r="A23" s="2" t="s">
        <v>17</v>
      </c>
      <c r="B23" s="26">
        <v>0.11267605633802817</v>
      </c>
      <c r="C23" s="26">
        <v>0.5714285714285714</v>
      </c>
      <c r="D23" s="26">
        <v>0.15384615384615385</v>
      </c>
      <c r="E23" s="26">
        <v>-0.16556291390728478</v>
      </c>
      <c r="F23" s="26">
        <v>-0.42424242424242425</v>
      </c>
      <c r="G23" s="26">
        <v>-0.21195652173913043</v>
      </c>
    </row>
    <row r="24" spans="1:15" ht="15.75" thickBot="1" x14ac:dyDescent="0.3">
      <c r="A24" s="2" t="s">
        <v>18</v>
      </c>
      <c r="B24" s="26">
        <v>1.25</v>
      </c>
      <c r="C24" s="26">
        <v>-1</v>
      </c>
      <c r="D24" s="26">
        <v>1</v>
      </c>
      <c r="E24" s="26">
        <v>-4.3478260869565216E-2</v>
      </c>
      <c r="F24" s="26">
        <v>1</v>
      </c>
      <c r="G24" s="26">
        <v>0.04</v>
      </c>
    </row>
    <row r="25" spans="1:15" ht="15.75" thickBot="1" x14ac:dyDescent="0.3">
      <c r="A25" s="3" t="s">
        <v>23</v>
      </c>
      <c r="B25" s="7">
        <v>1.1796982167352537E-2</v>
      </c>
      <c r="C25" s="7">
        <v>-0.10294117647058823</v>
      </c>
      <c r="D25" s="7">
        <v>3.8294613224406433E-3</v>
      </c>
      <c r="E25" s="7">
        <v>-0.12529034021041127</v>
      </c>
      <c r="F25" s="7">
        <v>-0.10159118727050184</v>
      </c>
      <c r="G25" s="7">
        <v>-0.12291052114060963</v>
      </c>
      <c r="O25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2021-05-26T07:41:11Z</dcterms:created>
  <dcterms:modified xsi:type="dcterms:W3CDTF">2022-12-01T09:07:54Z</dcterms:modified>
</cp:coreProperties>
</file>